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29" documentId="14_{885CDD55-F9B8-46B6-A6E2-C1F5C4D463E5}" xr6:coauthVersionLast="47" xr6:coauthVersionMax="47" xr10:uidLastSave="{D69912F0-2C9F-48AA-A753-698E36FE6D18}"/>
  <bookViews>
    <workbookView xWindow="9615" yWindow="0" windowWidth="18150" windowHeight="15345" activeTab="1" xr2:uid="{B693B8A8-DF38-464C-9BE9-893571127D89}"/>
  </bookViews>
  <sheets>
    <sheet name="大会案内" sheetId="2" r:id="rId1"/>
    <sheet name="申込書" sheetId="6" r:id="rId2"/>
  </sheets>
  <definedNames>
    <definedName name="_xlnm.Print_Area" localSheetId="1">申込書!$A$1:$X$34</definedName>
    <definedName name="_xlnm.Print_Area" localSheetId="0">大会案内!$A$1:$X$44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5" i="2" l="1"/>
  <c r="F2" i="6"/>
  <c r="T2" i="6" s="1"/>
  <c r="F22" i="2"/>
  <c r="K14" i="2"/>
  <c r="K21" i="2" s="1"/>
  <c r="E14" i="2"/>
  <c r="N2" i="6" l="1"/>
  <c r="A17" i="2"/>
  <c r="A16" i="2"/>
  <c r="A7" i="2" l="1"/>
  <c r="A8" i="2"/>
  <c r="A9" i="2"/>
  <c r="A10" i="2"/>
  <c r="A11" i="2"/>
  <c r="A12" i="2"/>
  <c r="A13" i="2"/>
  <c r="A14" i="2"/>
  <c r="A20" i="2"/>
  <c r="A18" i="2"/>
  <c r="A19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L32" i="6" l="1"/>
  <c r="AN32" i="6" s="1"/>
  <c r="I8" i="2" l="1"/>
  <c r="L3" i="2"/>
  <c r="A6" i="2"/>
  <c r="A4" i="2" l="1"/>
  <c r="D1" i="6"/>
  <c r="I14" i="2" l="1"/>
  <c r="J22" i="2" l="1"/>
  <c r="B34" i="6"/>
  <c r="F34" i="6" s="1"/>
  <c r="O14" i="2"/>
  <c r="O21" i="2"/>
  <c r="R2" i="6"/>
  <c r="X2" i="6" l="1"/>
  <c r="Q32" i="6"/>
  <c r="U32" i="6" s="1"/>
  <c r="I31" i="6" l="1"/>
  <c r="I30" i="6"/>
  <c r="I29" i="6"/>
  <c r="I28" i="6"/>
  <c r="I27" i="6"/>
  <c r="J2" i="6"/>
  <c r="I32" i="6" l="1"/>
</calcChain>
</file>

<file path=xl/sharedStrings.xml><?xml version="1.0" encoding="utf-8"?>
<sst xmlns="http://schemas.openxmlformats.org/spreadsheetml/2006/main" count="121" uniqueCount="98">
  <si>
    <t>記</t>
  </si>
  <si>
    <t>各　位</t>
    <rPh sb="0" eb="1">
      <t>カク</t>
    </rPh>
    <rPh sb="2" eb="3">
      <t>クライ</t>
    </rPh>
    <phoneticPr fontId="1"/>
  </si>
  <si>
    <t>〒621-0013　亀岡市大井町並河2-24-3　西台卓球場</t>
    <phoneticPr fontId="1"/>
  </si>
  <si>
    <t>②出場者はゼッケンを着用のこと。</t>
    <phoneticPr fontId="1"/>
  </si>
  <si>
    <t>クラブ名</t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</si>
  <si>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</si>
  <si>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</si>
  <si>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電話</t>
    <phoneticPr fontId="1"/>
  </si>
  <si>
    <t>大会当日連絡可能な方の名前</t>
    <rPh sb="0" eb="2">
      <t>タイカイ</t>
    </rPh>
    <rPh sb="2" eb="4">
      <t>トウジツ</t>
    </rPh>
    <rPh sb="4" eb="6">
      <t>レンラク</t>
    </rPh>
    <rPh sb="6" eb="8">
      <t>カノウ</t>
    </rPh>
    <rPh sb="9" eb="10">
      <t>カタ</t>
    </rPh>
    <rPh sb="11" eb="13">
      <t>ナマエ</t>
    </rPh>
    <phoneticPr fontId="1"/>
  </si>
  <si>
    <t>男女</t>
    <phoneticPr fontId="1"/>
  </si>
  <si>
    <t>名　　　前</t>
    <phoneticPr fontId="1"/>
  </si>
  <si>
    <t>参加費
(円)</t>
    <rPh sb="0" eb="3">
      <t>サンカヒ</t>
    </rPh>
    <rPh sb="5" eb="6">
      <t>エン</t>
    </rPh>
    <phoneticPr fontId="1"/>
  </si>
  <si>
    <t>協会員</t>
    <rPh sb="0" eb="3">
      <t>キョウカイイン</t>
    </rPh>
    <phoneticPr fontId="1"/>
  </si>
  <si>
    <t>一般･大学生</t>
    <rPh sb="0" eb="2">
      <t>イッパン</t>
    </rPh>
    <rPh sb="3" eb="6">
      <t>ダイガクセイ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</si>
  <si>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</si>
  <si>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</si>
  <si>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人</t>
    <rPh sb="0" eb="1">
      <t>ヒト</t>
    </rPh>
    <phoneticPr fontId="1"/>
  </si>
  <si>
    <t>区分</t>
    <rPh sb="0" eb="2">
      <t>クブン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</si>
  <si>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</si>
  <si>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</si>
  <si>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昼食弁当</t>
    <rPh sb="0" eb="2">
      <t>チュウショク</t>
    </rPh>
    <rPh sb="2" eb="4">
      <t>ベントウ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</si>
  <si>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</si>
  <si>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</si>
  <si>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https://kametaku.work /　または　「亀岡市卓球協会」←検索</t>
    <phoneticPr fontId="1"/>
  </si>
  <si>
    <t>①試合球はニッタク製40mmプラスチック球を使用します。</t>
    <phoneticPr fontId="1"/>
  </si>
  <si>
    <t>大会名称</t>
    <phoneticPr fontId="1"/>
  </si>
  <si>
    <t>参加資格</t>
  </si>
  <si>
    <t>日　時</t>
  </si>
  <si>
    <t>会　場</t>
  </si>
  <si>
    <t>種　目</t>
  </si>
  <si>
    <t>参加費</t>
  </si>
  <si>
    <t>表　彰</t>
  </si>
  <si>
    <t>申込方法</t>
  </si>
  <si>
    <t>問合せ先</t>
  </si>
  <si>
    <t>その他</t>
  </si>
  <si>
    <t>試合形式</t>
    <rPh sb="0" eb="2">
      <t>シアイ</t>
    </rPh>
    <rPh sb="2" eb="4">
      <t>ケイシキ</t>
    </rPh>
    <phoneticPr fontId="1"/>
  </si>
  <si>
    <t>3～4名の予選リ－グ戦を行い、上位1,2位が決勝ト－ナメントに進めます。</t>
    <phoneticPr fontId="1"/>
  </si>
  <si>
    <t>全てのトーナメントにおいて、３位決定戦は行いません。</t>
    <phoneticPr fontId="1"/>
  </si>
  <si>
    <t>3,4位の方には3,4位トーナメントを実施します。</t>
    <phoneticPr fontId="1"/>
  </si>
  <si>
    <t>①亀岡市卓球協会ホームページからの申込み</t>
    <rPh sb="1" eb="4">
      <t>カメオカシ</t>
    </rPh>
    <rPh sb="4" eb="8">
      <t>タッキュウキョウカイ</t>
    </rPh>
    <phoneticPr fontId="1"/>
  </si>
  <si>
    <t>◆参加費</t>
    <rPh sb="1" eb="4">
      <t>サンカヒ</t>
    </rPh>
    <phoneticPr fontId="1"/>
  </si>
  <si>
    <t>費用</t>
    <rPh sb="0" eb="2">
      <t>ヒヨウ</t>
    </rPh>
    <phoneticPr fontId="1"/>
  </si>
  <si>
    <t>TEL 0771-22-9050   FAX 0771-22-9077　メール nishidaihall@ma.e-broad.ne.jp</t>
    <phoneticPr fontId="1"/>
  </si>
  <si>
    <t>申込書Excelファイルをダウンロードすることもできます。</t>
    <rPh sb="0" eb="2">
      <t>モウシコミ</t>
    </rPh>
    <rPh sb="2" eb="3">
      <t>ショ</t>
    </rPh>
    <phoneticPr fontId="1"/>
  </si>
  <si>
    <t>受付人数</t>
    <rPh sb="0" eb="2">
      <t>ウケツケ</t>
    </rPh>
    <rPh sb="2" eb="4">
      <t>ニンズウ</t>
    </rPh>
    <phoneticPr fontId="1"/>
  </si>
  <si>
    <t>～</t>
    <phoneticPr fontId="1"/>
  </si>
  <si>
    <t>申込期間</t>
    <rPh sb="0" eb="2">
      <t>モウシコミ</t>
    </rPh>
    <rPh sb="2" eb="4">
      <t>キカン</t>
    </rPh>
    <phoneticPr fontId="1"/>
  </si>
  <si>
    <t>の間に申し込んでください。</t>
    <rPh sb="1" eb="2">
      <t>アイダ</t>
    </rPh>
    <rPh sb="3" eb="4">
      <t>モウ</t>
    </rPh>
    <rPh sb="5" eb="6">
      <t>コ</t>
    </rPh>
    <phoneticPr fontId="1"/>
  </si>
  <si>
    <t>大会開催日</t>
    <rPh sb="0" eb="2">
      <t>タイカイ</t>
    </rPh>
    <rPh sb="2" eb="4">
      <t>カイサイ</t>
    </rPh>
    <rPh sb="4" eb="5">
      <t>ヒ</t>
    </rPh>
    <phoneticPr fontId="1"/>
  </si>
  <si>
    <t>④駐車場は、体育館から北100mの第９駐車場をご利用下さい。      　</t>
    <rPh sb="11" eb="12">
      <t>キタ</t>
    </rPh>
    <phoneticPr fontId="1"/>
  </si>
  <si>
    <t>男・女別　A級、B級、C級の3クラスでのシングルス戦</t>
    <rPh sb="6" eb="7">
      <t>キュウ</t>
    </rPh>
    <rPh sb="9" eb="10">
      <t>キュウ</t>
    </rPh>
    <rPh sb="12" eb="13">
      <t>キュウ</t>
    </rPh>
    <phoneticPr fontId="1"/>
  </si>
  <si>
    <t>＊各級で参加者が、著しく少なかった場合（５人以下）は、級統合する事があります。</t>
  </si>
  <si>
    <r>
      <rPr>
        <b/>
        <sz val="12"/>
        <color rgb="FFFF0000"/>
        <rFont val="Yu Gothic"/>
        <family val="3"/>
        <charset val="128"/>
        <scheme val="minor"/>
      </rPr>
      <t>ランクの強い順</t>
    </r>
    <r>
      <rPr>
        <sz val="12"/>
        <rFont val="Yu Gothic"/>
        <family val="3"/>
        <charset val="128"/>
        <scheme val="minor"/>
      </rPr>
      <t>に記入して下さい。</t>
    </r>
    <r>
      <rPr>
        <sz val="11"/>
        <rFont val="Yu Gothic"/>
        <family val="3"/>
        <charset val="128"/>
        <scheme val="minor"/>
      </rPr>
      <t>用紙が不足する場合は、コピーして使ってください。</t>
    </r>
    <phoneticPr fontId="1"/>
  </si>
  <si>
    <t>①各級の決勝トーナメント1～3位まで賞状と賞品を贈ります</t>
    <rPh sb="1" eb="3">
      <t>カクキュウ</t>
    </rPh>
    <rPh sb="3" eb="4">
      <t>チュウブ</t>
    </rPh>
    <rPh sb="4" eb="6">
      <t>ケッショウ</t>
    </rPh>
    <rPh sb="15" eb="16">
      <t>イ</t>
    </rPh>
    <rPh sb="18" eb="20">
      <t>ショウジョウ</t>
    </rPh>
    <rPh sb="21" eb="23">
      <t>ショウヒン</t>
    </rPh>
    <rPh sb="24" eb="25">
      <t>オク</t>
    </rPh>
    <phoneticPr fontId="1"/>
  </si>
  <si>
    <t>②各級の3,4位トーナメント1位には賞品を贈ります。</t>
    <rPh sb="1" eb="3">
      <t>カクキュウ</t>
    </rPh>
    <phoneticPr fontId="1"/>
  </si>
  <si>
    <t>種目：</t>
    <phoneticPr fontId="1"/>
  </si>
  <si>
    <t>記入上の注意：</t>
    <rPh sb="0" eb="2">
      <t>キニュウ</t>
    </rPh>
    <rPh sb="2" eb="3">
      <t>ウエ</t>
    </rPh>
    <rPh sb="4" eb="6">
      <t>チュウイ</t>
    </rPh>
    <phoneticPr fontId="1"/>
  </si>
  <si>
    <t>亀岡市曽我部町穴太土渕33-1 （京都縦貫道亀岡インターから国道372号線を西に500m）</t>
    <rPh sb="30" eb="32">
      <t>コクドウ</t>
    </rPh>
    <rPh sb="35" eb="37">
      <t>ゴウセン</t>
    </rPh>
    <rPh sb="38" eb="39">
      <t>ニシ</t>
    </rPh>
    <phoneticPr fontId="1"/>
  </si>
  <si>
    <t>【ゆうちょ銀行から振り込む場合】</t>
  </si>
  <si>
    <t>ゆうちょ銀行</t>
  </si>
  <si>
    <t>口座番号 １４４４０－４６０４９２７１</t>
  </si>
  <si>
    <t>口座名義 亀岡市卓球協会</t>
  </si>
  <si>
    <t>【他の銀行から振り込む場合】</t>
  </si>
  <si>
    <t>口座番号 ４６０４９２７</t>
  </si>
  <si>
    <t>②西台卓球場へ申込書･参加費を持参(月曜日は休み)またはファックス、もしくはメール</t>
    <rPh sb="11" eb="14">
      <t>サンカヒ</t>
    </rPh>
    <phoneticPr fontId="1"/>
  </si>
  <si>
    <t>＊</t>
    <phoneticPr fontId="1"/>
  </si>
  <si>
    <t>◆参加費の扱いについては下記を○で囲んでください。</t>
    <phoneticPr fontId="1"/>
  </si>
  <si>
    <t>段本事務局長　TEL 090-2283-4493　まで</t>
    <rPh sb="0" eb="2">
      <t>ダンモト</t>
    </rPh>
    <phoneticPr fontId="1"/>
  </si>
  <si>
    <t>①　西台卓球場に払込み</t>
    <phoneticPr fontId="1"/>
  </si>
  <si>
    <t xml:space="preserve">②　ゆうちょ銀行振込み </t>
    <phoneticPr fontId="1"/>
  </si>
  <si>
    <t>振込み名義（            　　　        　　             ）</t>
    <rPh sb="0" eb="2">
      <t>フリコ</t>
    </rPh>
    <phoneticPr fontId="1"/>
  </si>
  <si>
    <t>オープン大会のため特に問いません</t>
    <phoneticPr fontId="1"/>
  </si>
  <si>
    <t>級</t>
    <rPh sb="0" eb="1">
      <t>キュウ</t>
    </rPh>
    <phoneticPr fontId="1"/>
  </si>
  <si>
    <t>住所</t>
    <rPh sb="0" eb="2">
      <t>ジュウショ</t>
    </rPh>
    <phoneticPr fontId="1"/>
  </si>
  <si>
    <t>男女別　A級、B級、C級の3クラスでのシングルス戦　</t>
    <phoneticPr fontId="1"/>
  </si>
  <si>
    <t>参加費は下記に振り込むか、西台卓球場に持参をお願いします。当日払いは受付けません。</t>
    <rPh sb="0" eb="3">
      <t>サンカヒ</t>
    </rPh>
    <rPh sb="4" eb="6">
      <t>カキ</t>
    </rPh>
    <rPh sb="7" eb="8">
      <t>フ</t>
    </rPh>
    <rPh sb="9" eb="10">
      <t>コ</t>
    </rPh>
    <rPh sb="13" eb="18">
      <t>ニシダイタッキュウジョウ</t>
    </rPh>
    <rPh sb="19" eb="21">
      <t>ジサン</t>
    </rPh>
    <rPh sb="23" eb="24">
      <t>ネガ</t>
    </rPh>
    <phoneticPr fontId="1"/>
  </si>
  <si>
    <t>まで振込み願います。</t>
    <rPh sb="2" eb="4">
      <t>フリコ</t>
    </rPh>
    <rPh sb="5" eb="6">
      <t>ネガ</t>
    </rPh>
    <phoneticPr fontId="1"/>
  </si>
  <si>
    <r>
      <t>ゆうちょ銀行 支店名： 四四八</t>
    </r>
    <r>
      <rPr>
        <sz val="9"/>
        <rFont val="Yu Gothic"/>
        <family val="3"/>
        <charset val="128"/>
        <scheme val="minor"/>
      </rPr>
      <t>(よんよんはち)</t>
    </r>
    <phoneticPr fontId="1"/>
  </si>
  <si>
    <t>(開会式)</t>
    <rPh sb="1" eb="4">
      <t>カイカイシキ</t>
    </rPh>
    <phoneticPr fontId="1"/>
  </si>
  <si>
    <t>(決勝戦終了予定)</t>
    <rPh sb="1" eb="3">
      <t>ケッショウ</t>
    </rPh>
    <rPh sb="3" eb="4">
      <t>セン</t>
    </rPh>
    <rPh sb="4" eb="6">
      <t>シュウリョウ</t>
    </rPh>
    <rPh sb="6" eb="8">
      <t>ヨテイ</t>
    </rPh>
    <phoneticPr fontId="1"/>
  </si>
  <si>
    <t>協会員800円、一般社会人･大学生1,000円、高校生800円、中学生以下500円</t>
    <rPh sb="6" eb="7">
      <t>エン</t>
    </rPh>
    <rPh sb="24" eb="27">
      <t>コウコウセイ</t>
    </rPh>
    <rPh sb="30" eb="31">
      <t>エン</t>
    </rPh>
    <rPh sb="32" eb="37">
      <t>チュウガクセイイカ</t>
    </rPh>
    <rPh sb="40" eb="41">
      <t>エン</t>
    </rPh>
    <phoneticPr fontId="1"/>
  </si>
  <si>
    <r>
      <t>＊昨年度の当大会で優勝された方は、</t>
    </r>
    <r>
      <rPr>
        <sz val="11"/>
        <rFont val="Yu Gothic"/>
        <family val="3"/>
        <charset val="128"/>
        <scheme val="minor"/>
      </rPr>
      <t>2年間は</t>
    </r>
    <r>
      <rPr>
        <sz val="11"/>
        <rFont val="Yu Gothic"/>
        <family val="2"/>
        <scheme val="minor"/>
      </rPr>
      <t>1ランク上の級に出場して下さい。</t>
    </r>
    <rPh sb="1" eb="4">
      <t>サクネンド</t>
    </rPh>
    <rPh sb="5" eb="6">
      <t>トウ</t>
    </rPh>
    <rPh sb="18" eb="20">
      <t>ネンカン</t>
    </rPh>
    <phoneticPr fontId="1"/>
  </si>
  <si>
    <t>です。</t>
    <phoneticPr fontId="1"/>
  </si>
  <si>
    <t>参加費の納入期限は</t>
    <rPh sb="0" eb="3">
      <t>サンカヒ</t>
    </rPh>
    <rPh sb="4" eb="6">
      <t>ノウニュウ</t>
    </rPh>
    <rPh sb="6" eb="8">
      <t>キゲン</t>
    </rPh>
    <phoneticPr fontId="1"/>
  </si>
  <si>
    <t>以降の棄権・キャンセルは参加費を請求させて頂きます。</t>
    <phoneticPr fontId="1"/>
  </si>
  <si>
    <t>参加費の振り込みは、下記協会ホームページで出場可否を確認後にお願いします。</t>
    <rPh sb="0" eb="3">
      <t>サンカヒ</t>
    </rPh>
    <rPh sb="4" eb="5">
      <t>フ</t>
    </rPh>
    <rPh sb="6" eb="7">
      <t>コ</t>
    </rPh>
    <rPh sb="10" eb="12">
      <t>カキ</t>
    </rPh>
    <rPh sb="12" eb="14">
      <t>キョウカイ</t>
    </rPh>
    <rPh sb="21" eb="23">
      <t>シュツジョウ</t>
    </rPh>
    <rPh sb="23" eb="25">
      <t>カヒ</t>
    </rPh>
    <rPh sb="26" eb="29">
      <t>カクニンゴ</t>
    </rPh>
    <rPh sb="31" eb="32">
      <t>ネガ</t>
    </rPh>
    <phoneticPr fontId="1"/>
  </si>
  <si>
    <t>https://kametaku.work /　または「亀岡市卓球協会」←検索</t>
    <phoneticPr fontId="1"/>
  </si>
  <si>
    <t>申し込み先着300名です。</t>
    <rPh sb="0" eb="1">
      <t>モウ</t>
    </rPh>
    <rPh sb="2" eb="3">
      <t>コ</t>
    </rPh>
    <rPh sb="4" eb="6">
      <t>センチャク</t>
    </rPh>
    <rPh sb="9" eb="10">
      <t>メイ</t>
    </rPh>
    <phoneticPr fontId="1"/>
  </si>
  <si>
    <t>受付終了しましたら参加者受付名簿を協会ホームページに掲載します。</t>
    <rPh sb="0" eb="2">
      <t>ウケツケ</t>
    </rPh>
    <rPh sb="2" eb="4">
      <t>シュウリョウ</t>
    </rPh>
    <rPh sb="9" eb="12">
      <t>サンカシャ</t>
    </rPh>
    <rPh sb="12" eb="14">
      <t>ウケツケ</t>
    </rPh>
    <phoneticPr fontId="1"/>
  </si>
  <si>
    <t>参加費の振り込みは、協会ホームページで受付けを確認後にお願いします。</t>
    <rPh sb="0" eb="3">
      <t>サンカヒ</t>
    </rPh>
    <rPh sb="4" eb="5">
      <t>フ</t>
    </rPh>
    <rPh sb="6" eb="7">
      <t>コ</t>
    </rPh>
    <rPh sb="10" eb="12">
      <t>キョウカイ</t>
    </rPh>
    <rPh sb="19" eb="21">
      <t>ウケツ</t>
    </rPh>
    <rPh sb="23" eb="26">
      <t>カクニンゴ</t>
    </rPh>
    <rPh sb="28" eb="29">
      <t>ネガ</t>
    </rPh>
    <phoneticPr fontId="1"/>
  </si>
  <si>
    <t>ホームページを見れない方は、協会事務局 段本(℡090-2283-4493)に電話してください。</t>
    <rPh sb="7" eb="8">
      <t>ミ</t>
    </rPh>
    <rPh sb="11" eb="12">
      <t>カタ</t>
    </rPh>
    <rPh sb="14" eb="16">
      <t>キョウカイ</t>
    </rPh>
    <rPh sb="16" eb="19">
      <t>ジムキョク</t>
    </rPh>
    <rPh sb="20" eb="22">
      <t>ダンモト</t>
    </rPh>
    <rPh sb="39" eb="41">
      <t>デンワ</t>
    </rPh>
    <phoneticPr fontId="1"/>
  </si>
  <si>
    <t>主催　亀岡市卓球協会</t>
    <rPh sb="0" eb="2">
      <t>シュサイ</t>
    </rPh>
    <phoneticPr fontId="1"/>
  </si>
  <si>
    <t>亀岡運動公園体育館・大フロア    （TEL 0771-25-0372）</t>
  </si>
  <si>
    <t>第38回 亀岡オープン卓球大会(級別シングルス)</t>
    <phoneticPr fontId="1"/>
  </si>
  <si>
    <t>亀岡市卓球協会員と亀岡市/南丹市/京丹波町の在住,在勤,在学者は</t>
    <rPh sb="11" eb="12">
      <t>シ</t>
    </rPh>
    <rPh sb="15" eb="16">
      <t>シ</t>
    </rPh>
    <rPh sb="20" eb="21">
      <t>チョウ</t>
    </rPh>
    <rPh sb="22" eb="24">
      <t>ザイジュウ</t>
    </rPh>
    <rPh sb="25" eb="27">
      <t>ザイキン</t>
    </rPh>
    <rPh sb="30" eb="31">
      <t>シャ</t>
    </rPh>
    <phoneticPr fontId="1"/>
  </si>
  <si>
    <t>より先行受付</t>
    <rPh sb="2" eb="4">
      <t>センコウ</t>
    </rPh>
    <rPh sb="4" eb="6">
      <t>ウケツケ</t>
    </rPh>
    <phoneticPr fontId="1"/>
  </si>
  <si>
    <t>③昼食(800円)ご希望の方は、数量をまとめて申し込んで下さい。（当日受付不可）　</t>
    <rPh sb="7" eb="8">
      <t>エン</t>
    </rPh>
    <phoneticPr fontId="1"/>
  </si>
  <si>
    <t>予選リーグは3ゲームマッチ、ト－ナメントは5ゲームマッチとします。</t>
    <rPh sb="0" eb="2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</si>
</sst>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&quot;年&quot;m&quot;月&quot;d&quot;日&quot;;@"/>
    <numFmt numFmtId="177" formatCode="m&quot;月&quot;d&quot;日&quot;;@"/>
    <numFmt numFmtId="178" formatCode="#,##0&quot;円&quot;"/>
    <numFmt numFmtId="179" formatCode="h:mm;@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name val="Yu Gothic"/>
      <family val="2"/>
      <scheme val="minor"/>
    </font>
    <font>
      <u/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4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u/>
      <sz val="14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name val="Yu Gothic"/>
      <family val="2"/>
      <scheme val="minor"/>
    </font>
    <font>
      <b/>
      <sz val="1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/>
    <xf numFmtId="176" fontId="6" fillId="0" borderId="0" xfId="0" applyNumberFormat="1" applyFont="1" applyAlignment="1"/>
    <xf numFmtId="0" fontId="6" fillId="0" borderId="0" xfId="0" applyFont="1" applyBorder="1" applyAlignment="1"/>
    <xf numFmtId="5" fontId="6" fillId="0" borderId="0" xfId="0" applyNumberFormat="1" applyFont="1" applyBorder="1" applyAlignment="1"/>
    <xf numFmtId="0" fontId="6" fillId="0" borderId="0" xfId="0" applyFont="1" applyBorder="1"/>
    <xf numFmtId="177" fontId="6" fillId="0" borderId="0" xfId="0" applyNumberFormat="1" applyFont="1" applyAlignment="1">
      <alignment wrapText="1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76" fontId="8" fillId="0" borderId="0" xfId="0" applyNumberFormat="1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3" fillId="0" borderId="0" xfId="0" applyFont="1"/>
    <xf numFmtId="178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6" fontId="2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 vertical="center"/>
    </xf>
    <xf numFmtId="177" fontId="2" fillId="0" borderId="0" xfId="0" applyNumberFormat="1" applyFont="1" applyAlignment="1">
      <alignment wrapText="1"/>
    </xf>
    <xf numFmtId="177" fontId="2" fillId="0" borderId="0" xfId="0" applyNumberFormat="1" applyFont="1" applyAlignment="1"/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/>
    <xf numFmtId="178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179" fontId="2" fillId="0" borderId="0" xfId="0" applyNumberFormat="1" applyFont="1" applyAlignment="1"/>
    <xf numFmtId="0" fontId="8" fillId="0" borderId="0" xfId="0" applyFont="1" applyAlignment="1">
      <alignment horizontal="center"/>
    </xf>
    <xf numFmtId="176" fontId="2" fillId="0" borderId="0" xfId="0" applyNumberFormat="1" applyFont="1"/>
    <xf numFmtId="176" fontId="8" fillId="0" borderId="0" xfId="0" applyNumberFormat="1" applyFont="1" applyAlignment="1">
      <alignment horizontal="right"/>
    </xf>
    <xf numFmtId="0" fontId="16" fillId="0" borderId="0" xfId="0" applyFont="1"/>
    <xf numFmtId="0" fontId="8" fillId="0" borderId="0" xfId="0" applyFont="1" applyBorder="1" applyAlignment="1"/>
    <xf numFmtId="0" fontId="17" fillId="0" borderId="0" xfId="0" applyFont="1"/>
    <xf numFmtId="176" fontId="2" fillId="0" borderId="0" xfId="0" applyNumberFormat="1" applyFont="1" applyAlignment="1">
      <alignment vertical="top" wrapText="1"/>
    </xf>
    <xf numFmtId="176" fontId="18" fillId="0" borderId="0" xfId="0" applyNumberFormat="1" applyFont="1" applyAlignment="1">
      <alignment horizontal="right"/>
    </xf>
    <xf numFmtId="176" fontId="18" fillId="0" borderId="0" xfId="0" applyNumberFormat="1" applyFont="1" applyAlignme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 vertical="top"/>
    </xf>
    <xf numFmtId="177" fontId="19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right"/>
    </xf>
    <xf numFmtId="177" fontId="19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9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3" xfId="0" applyNumberFormat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177" fontId="2" fillId="0" borderId="0" xfId="0" applyNumberFormat="1" applyFont="1" applyAlignment="1">
      <alignment horizontal="center" shrinkToFit="1"/>
    </xf>
    <xf numFmtId="176" fontId="2" fillId="0" borderId="0" xfId="0" applyNumberFormat="1" applyFont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4</xdr:row>
      <xdr:rowOff>400050</xdr:rowOff>
    </xdr:from>
    <xdr:to>
      <xdr:col>21</xdr:col>
      <xdr:colOff>266700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D0AC5-BA22-433A-923E-EA52E7B29291}"/>
            </a:ext>
          </a:extLst>
        </xdr:cNvPr>
        <xdr:cNvSpPr txBox="1"/>
      </xdr:nvSpPr>
      <xdr:spPr>
        <a:xfrm>
          <a:off x="5724525" y="1447800"/>
          <a:ext cx="942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良ければ携帯</a:t>
          </a:r>
        </a:p>
      </xdr:txBody>
    </xdr:sp>
    <xdr:clientData/>
  </xdr:twoCellAnchor>
  <xdr:twoCellAnchor>
    <xdr:from>
      <xdr:col>18</xdr:col>
      <xdr:colOff>228600</xdr:colOff>
      <xdr:row>1</xdr:row>
      <xdr:rowOff>190500</xdr:rowOff>
    </xdr:from>
    <xdr:to>
      <xdr:col>21</xdr:col>
      <xdr:colOff>257175</xdr:colOff>
      <xdr:row>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3A140C-3D2D-43D2-A61B-7890D4041416}"/>
            </a:ext>
          </a:extLst>
        </xdr:cNvPr>
        <xdr:cNvSpPr txBox="1"/>
      </xdr:nvSpPr>
      <xdr:spPr>
        <a:xfrm>
          <a:off x="5715000" y="533400"/>
          <a:ext cx="942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良ければ携帯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14</xdr:col>
      <xdr:colOff>171450</xdr:colOff>
      <xdr:row>4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09D870F-87B0-4350-A420-F39E876A5A25}"/>
            </a:ext>
          </a:extLst>
        </xdr:cNvPr>
        <xdr:cNvSpPr txBox="1"/>
      </xdr:nvSpPr>
      <xdr:spPr>
        <a:xfrm>
          <a:off x="2438400" y="1047750"/>
          <a:ext cx="2000250" cy="14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/>
            <a:t>亀岡市卓球協会員は記載不要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3CF-5E9B-452A-A0BB-3796CE194691}">
  <sheetPr codeName="Sheet1"/>
  <dimension ref="A1:AU63"/>
  <sheetViews>
    <sheetView showGridLines="0" topLeftCell="A13" zoomScaleNormal="100" workbookViewId="0">
      <selection activeCell="AD20" sqref="AD20"/>
    </sheetView>
  </sheetViews>
  <sheetFormatPr defaultColWidth="3.875" defaultRowHeight="18.75"/>
  <cols>
    <col min="1" max="3" width="3.875" style="1"/>
    <col min="4" max="4" width="3.875" style="1" customWidth="1"/>
    <col min="5" max="5" width="4" style="1" customWidth="1"/>
    <col min="6" max="6" width="4" style="1" bestFit="1" customWidth="1"/>
    <col min="7" max="27" width="3.875" style="1"/>
    <col min="28" max="35" width="3.875" style="1" customWidth="1"/>
    <col min="36" max="16384" width="3.875" style="1"/>
  </cols>
  <sheetData>
    <row r="1" spans="1:37">
      <c r="A1" s="84" t="s">
        <v>1</v>
      </c>
      <c r="B1" s="85"/>
      <c r="U1" s="14"/>
    </row>
    <row r="2" spans="1:37">
      <c r="R2" s="3"/>
      <c r="S2" s="3"/>
      <c r="T2" s="3"/>
      <c r="X2" s="11" t="s">
        <v>91</v>
      </c>
    </row>
    <row r="3" spans="1:37" ht="24">
      <c r="L3" s="2" t="str">
        <f>E6&amp;"のご案内"</f>
        <v>第38回 亀岡オープン卓球大会(級別シングルス)のご案内</v>
      </c>
    </row>
    <row r="4" spans="1:37">
      <c r="A4" s="1" t="str">
        <f>"  "&amp;E6&amp;"を、下記の要領で開催致します。"</f>
        <v xml:space="preserve">  第38回 亀岡オープン卓球大会(級別シングルス)を、下記の要領で開催致します。</v>
      </c>
    </row>
    <row r="5" spans="1:37" ht="18.75" customHeight="1">
      <c r="J5" s="4" t="s">
        <v>0</v>
      </c>
    </row>
    <row r="6" spans="1:37" ht="18.75" customHeight="1">
      <c r="A6" s="20" t="str">
        <f>IF(B6="","",COUNTA(B$6:B6)&amp;".")</f>
        <v>1.</v>
      </c>
      <c r="B6" s="1" t="s">
        <v>25</v>
      </c>
      <c r="E6" s="1" t="s">
        <v>93</v>
      </c>
    </row>
    <row r="7" spans="1:37" ht="18.75" customHeight="1">
      <c r="A7" s="20" t="str">
        <f>IF(B7="","",COUNTA(B$6:B7)&amp;".")</f>
        <v>2.</v>
      </c>
      <c r="B7" s="1" t="s">
        <v>26</v>
      </c>
      <c r="E7" s="1" t="s">
        <v>71</v>
      </c>
      <c r="Y7" s="3"/>
      <c r="Z7" s="3"/>
      <c r="AA7" s="3"/>
    </row>
    <row r="8" spans="1:37">
      <c r="A8" s="20" t="str">
        <f>IF(B8="","",COUNTA(B$6:B8)&amp;".")</f>
        <v>3.</v>
      </c>
      <c r="B8" s="1" t="s">
        <v>27</v>
      </c>
      <c r="E8" s="82">
        <v>46082</v>
      </c>
      <c r="F8" s="82"/>
      <c r="G8" s="82"/>
      <c r="H8" s="82"/>
      <c r="I8" s="16" t="str">
        <f>"("&amp;TEXT(E8,"aaa")&amp;")"</f>
        <v>(日)</v>
      </c>
      <c r="J8" s="5"/>
      <c r="K8" s="86">
        <v>0.39583333333333331</v>
      </c>
      <c r="L8" s="86"/>
      <c r="M8" s="21" t="s">
        <v>78</v>
      </c>
      <c r="N8" s="3"/>
      <c r="O8" s="29" t="s">
        <v>45</v>
      </c>
      <c r="P8" s="86">
        <v>0.77083333333333337</v>
      </c>
      <c r="Q8" s="86"/>
      <c r="R8" s="67" t="s">
        <v>79</v>
      </c>
      <c r="S8" s="3"/>
      <c r="T8" s="3"/>
    </row>
    <row r="9" spans="1:37" ht="18.75" customHeight="1">
      <c r="A9" s="20" t="str">
        <f>IF(B9="","",COUNTA(B$6:B9)&amp;".")</f>
        <v>4.</v>
      </c>
      <c r="B9" s="1" t="s">
        <v>28</v>
      </c>
      <c r="E9" s="1" t="s">
        <v>92</v>
      </c>
      <c r="X9" s="62"/>
    </row>
    <row r="10" spans="1:37" s="3" customFormat="1">
      <c r="A10" s="20" t="str">
        <f>IF(B10="","",COUNTA(B$6:B10)&amp;".")</f>
        <v/>
      </c>
      <c r="B10" s="1"/>
      <c r="C10" s="1"/>
      <c r="D10" s="1"/>
      <c r="E10" s="1" t="s">
        <v>57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63"/>
      <c r="Y10" s="1"/>
      <c r="Z10" s="1"/>
      <c r="AA10" s="1"/>
      <c r="AB10" s="1"/>
      <c r="AC10" s="1"/>
      <c r="AD10" s="1"/>
      <c r="AG10" s="1"/>
      <c r="AH10" s="1"/>
      <c r="AI10" s="1"/>
      <c r="AJ10" s="1"/>
      <c r="AK10" s="1"/>
    </row>
    <row r="11" spans="1:37" ht="18.75" customHeight="1">
      <c r="A11" s="20" t="str">
        <f>IF(B11="","",COUNTA(B$6:B11)&amp;".")</f>
        <v>5.</v>
      </c>
      <c r="B11" s="1" t="s">
        <v>29</v>
      </c>
      <c r="E11" s="1" t="s">
        <v>50</v>
      </c>
      <c r="X11" s="21"/>
      <c r="AB11" s="3"/>
      <c r="AC11" s="3"/>
      <c r="AD11" s="3"/>
      <c r="AG11" s="3"/>
      <c r="AH11" s="3"/>
      <c r="AI11" s="3"/>
      <c r="AJ11" s="3"/>
      <c r="AK11" s="3"/>
    </row>
    <row r="12" spans="1:37">
      <c r="A12" s="20" t="str">
        <f>IF(B12="","",COUNTA(B$6:B12)&amp;".")</f>
        <v/>
      </c>
      <c r="E12" s="1" t="s">
        <v>51</v>
      </c>
      <c r="X12" s="52"/>
    </row>
    <row r="13" spans="1:37">
      <c r="A13" s="20" t="str">
        <f>IF(B13="","",COUNTA(B$6:B13)&amp;".")</f>
        <v/>
      </c>
      <c r="E13" s="1" t="s">
        <v>81</v>
      </c>
    </row>
    <row r="14" spans="1:37">
      <c r="A14" s="20" t="str">
        <f>IF(B14="","",COUNTA(B$6:B14)&amp;".")</f>
        <v>6.</v>
      </c>
      <c r="B14" s="21" t="s">
        <v>46</v>
      </c>
      <c r="C14" s="21"/>
      <c r="D14" s="21"/>
      <c r="E14" s="82">
        <f>E8-32</f>
        <v>46050</v>
      </c>
      <c r="F14" s="82"/>
      <c r="G14" s="82"/>
      <c r="H14" s="82"/>
      <c r="I14" s="16" t="str">
        <f>"("&amp;TEXT(E14,"aaa")&amp;")"</f>
        <v>(水)</v>
      </c>
      <c r="J14" s="68" t="s">
        <v>45</v>
      </c>
      <c r="K14" s="82">
        <f>E8-18</f>
        <v>46064</v>
      </c>
      <c r="L14" s="82"/>
      <c r="M14" s="82"/>
      <c r="N14" s="82"/>
      <c r="O14" s="16" t="str">
        <f>"("&amp;TEXT(K14,"aaa")&amp;")"</f>
        <v>(水)</v>
      </c>
      <c r="P14" s="21" t="s">
        <v>47</v>
      </c>
      <c r="Q14" s="21"/>
      <c r="R14" s="21"/>
      <c r="S14" s="21"/>
      <c r="T14" s="21"/>
      <c r="U14" s="21"/>
      <c r="V14" s="21"/>
      <c r="W14" s="21"/>
    </row>
    <row r="15" spans="1:37">
      <c r="A15" s="20"/>
      <c r="B15" s="21"/>
      <c r="C15" s="21"/>
      <c r="D15" s="21"/>
      <c r="E15" s="75"/>
      <c r="F15" s="75"/>
      <c r="G15" s="75"/>
      <c r="H15" s="76"/>
      <c r="I15" s="77"/>
      <c r="J15" s="75"/>
      <c r="K15" s="75"/>
      <c r="L15" s="75"/>
      <c r="M15" s="75"/>
      <c r="N15" s="76"/>
      <c r="O15" s="78"/>
      <c r="P15" s="78"/>
      <c r="Q15" s="79" t="s">
        <v>94</v>
      </c>
      <c r="R15" s="83">
        <f>E14-7</f>
        <v>46043</v>
      </c>
      <c r="S15" s="83"/>
      <c r="T15" s="80" t="s">
        <v>95</v>
      </c>
      <c r="V15" s="78"/>
    </row>
    <row r="16" spans="1:37">
      <c r="A16" s="20" t="str">
        <f>IF(B16="","",COUNTA(B$6:B16)&amp;".")</f>
        <v>7.</v>
      </c>
      <c r="B16" s="1" t="s">
        <v>44</v>
      </c>
      <c r="E16" s="1" t="s">
        <v>87</v>
      </c>
    </row>
    <row r="17" spans="1:47">
      <c r="A17" s="20" t="str">
        <f>IF(B17="","",COUNTA(B$6:B17)&amp;".")</f>
        <v/>
      </c>
      <c r="E17" s="1" t="s">
        <v>88</v>
      </c>
      <c r="K17" s="11"/>
    </row>
    <row r="18" spans="1:47" ht="18.75" customHeight="1">
      <c r="A18" s="20" t="str">
        <f>IF(B18="","",COUNTA(B$6:B18)&amp;".")</f>
        <v/>
      </c>
      <c r="E18" s="72" t="s">
        <v>89</v>
      </c>
      <c r="F18" s="6"/>
      <c r="G18" s="7"/>
      <c r="H18" s="7"/>
      <c r="I18" s="6"/>
      <c r="J18" s="8"/>
      <c r="K18" s="8"/>
      <c r="L18" s="8"/>
      <c r="M18" s="6"/>
      <c r="N18" s="6"/>
      <c r="O18" s="6"/>
      <c r="P18" s="6"/>
      <c r="Q18" s="6"/>
      <c r="R18" s="7"/>
      <c r="S18" s="7"/>
    </row>
    <row r="19" spans="1:47" ht="18.75" customHeight="1">
      <c r="A19" s="20" t="str">
        <f>IF(B19="","",COUNTA(B$6:B20)&amp;".")</f>
        <v/>
      </c>
      <c r="E19" s="6" t="s">
        <v>90</v>
      </c>
      <c r="F19" s="6"/>
      <c r="G19" s="7"/>
      <c r="H19" s="7"/>
      <c r="I19" s="6"/>
      <c r="J19" s="8"/>
      <c r="K19" s="8"/>
      <c r="L19" s="8"/>
      <c r="M19" s="6"/>
      <c r="N19" s="6"/>
      <c r="O19" s="6"/>
      <c r="P19" s="6"/>
      <c r="Q19" s="6"/>
      <c r="R19" s="7"/>
      <c r="S19" s="7"/>
    </row>
    <row r="20" spans="1:47">
      <c r="A20" s="20" t="str">
        <f>IF(B20="","",COUNTA(B$6:B20)&amp;".")</f>
        <v>8.</v>
      </c>
      <c r="B20" s="1" t="s">
        <v>30</v>
      </c>
      <c r="E20" s="6" t="s">
        <v>80</v>
      </c>
      <c r="F20" s="6"/>
      <c r="G20" s="7"/>
      <c r="H20" s="7"/>
      <c r="I20" s="6"/>
      <c r="J20" s="8"/>
      <c r="K20" s="8"/>
      <c r="L20" s="8"/>
      <c r="M20" s="6"/>
      <c r="N20" s="6"/>
      <c r="O20" s="6"/>
      <c r="P20" s="6"/>
      <c r="Q20" s="6"/>
      <c r="R20" s="7"/>
      <c r="S20" s="7"/>
    </row>
    <row r="21" spans="1:47">
      <c r="A21" s="20" t="str">
        <f>IF(B21="","",COUNTA(B$6:B21)&amp;".")</f>
        <v/>
      </c>
      <c r="D21" s="21"/>
      <c r="E21" s="11" t="s">
        <v>65</v>
      </c>
      <c r="F21" s="46" t="s">
        <v>83</v>
      </c>
      <c r="G21" s="70"/>
      <c r="H21" s="70"/>
      <c r="K21" s="120">
        <f>K14+7</f>
        <v>46071</v>
      </c>
      <c r="L21" s="120"/>
      <c r="M21" s="120"/>
      <c r="N21" s="120"/>
      <c r="O21" s="69" t="str">
        <f>"("&amp;TEXT(K21,"aaa")&amp;")"</f>
        <v>(水)</v>
      </c>
      <c r="P21" s="1" t="s">
        <v>82</v>
      </c>
      <c r="R21" s="69"/>
      <c r="U21" s="21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</row>
    <row r="22" spans="1:47">
      <c r="A22" s="20" t="str">
        <f>IF(B22="","",COUNTA(B$6:B22)&amp;".")</f>
        <v/>
      </c>
      <c r="E22" s="11" t="s">
        <v>65</v>
      </c>
      <c r="F22" s="81">
        <f>K14</f>
        <v>46064</v>
      </c>
      <c r="G22" s="81"/>
      <c r="H22" s="81"/>
      <c r="I22" s="81"/>
      <c r="J22" s="28" t="str">
        <f>"("&amp;TEXT(F22,"aaa")&amp;")"</f>
        <v>(水)</v>
      </c>
      <c r="K22" s="65" t="s">
        <v>84</v>
      </c>
      <c r="M22" s="48"/>
      <c r="N22" s="48"/>
      <c r="O22" s="48"/>
      <c r="P22" s="48"/>
      <c r="Q22" s="48"/>
      <c r="R22" s="48"/>
      <c r="S22" s="48"/>
      <c r="T22" s="48"/>
      <c r="U22" s="48"/>
      <c r="W22" s="48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</row>
    <row r="23" spans="1:47">
      <c r="A23" s="20" t="str">
        <f>IF(B23="","",COUNTA(B$6:B23)&amp;".")</f>
        <v/>
      </c>
      <c r="E23" s="21" t="s">
        <v>75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W23" s="31"/>
      <c r="X23" s="21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</row>
    <row r="24" spans="1:47" ht="18.75" customHeight="1">
      <c r="A24" s="20" t="str">
        <f>IF(B24="","",COUNTA(B$6:B24)&amp;".")</f>
        <v/>
      </c>
      <c r="B24" s="13"/>
      <c r="C24" s="13"/>
      <c r="D24" s="13"/>
      <c r="E24" s="22" t="s">
        <v>58</v>
      </c>
      <c r="F24" s="21"/>
      <c r="G24" s="21"/>
      <c r="H24" s="21"/>
      <c r="I24" s="21"/>
      <c r="J24" s="21"/>
      <c r="K24" s="21"/>
      <c r="L24" s="21"/>
      <c r="M24" s="21"/>
      <c r="N24" s="21"/>
      <c r="O24" s="21" t="s">
        <v>62</v>
      </c>
      <c r="P24" s="21"/>
      <c r="Q24" s="21"/>
      <c r="R24" s="21"/>
      <c r="S24" s="21"/>
      <c r="W24" s="13"/>
      <c r="X24" s="26"/>
      <c r="Z24" s="71"/>
    </row>
    <row r="25" spans="1:47" ht="18.75" customHeight="1">
      <c r="A25" s="20" t="str">
        <f>IF(B25="","",COUNTA(B$6:B25)&amp;".")</f>
        <v/>
      </c>
      <c r="E25" s="22" t="s">
        <v>59</v>
      </c>
      <c r="F25" s="31"/>
      <c r="G25" s="31"/>
      <c r="H25" s="31"/>
      <c r="I25" s="31"/>
      <c r="J25" s="31"/>
      <c r="K25" s="31"/>
      <c r="L25" s="31"/>
      <c r="M25" s="31"/>
      <c r="N25" s="31"/>
      <c r="O25" s="21" t="s">
        <v>77</v>
      </c>
      <c r="P25" s="31"/>
      <c r="Q25" s="31"/>
      <c r="R25" s="21"/>
      <c r="T25" s="21"/>
      <c r="U25" s="21"/>
      <c r="V25" s="13"/>
      <c r="X25" s="26"/>
    </row>
    <row r="26" spans="1:47" ht="18" customHeight="1">
      <c r="A26" s="20" t="str">
        <f>IF(B26="","",COUNTA(B$6:B26)&amp;".")</f>
        <v/>
      </c>
      <c r="B26" s="13"/>
      <c r="C26" s="13"/>
      <c r="D26" s="13"/>
      <c r="E26" s="22" t="s">
        <v>60</v>
      </c>
      <c r="F26" s="21"/>
      <c r="G26" s="21"/>
      <c r="H26" s="21"/>
      <c r="I26" s="21"/>
      <c r="J26" s="21"/>
      <c r="K26" s="21"/>
      <c r="L26" s="21"/>
      <c r="M26" s="21"/>
      <c r="N26" s="21"/>
      <c r="O26" s="21" t="s">
        <v>63</v>
      </c>
      <c r="W26" s="13"/>
      <c r="X26" s="31"/>
      <c r="AA26" s="13"/>
      <c r="AB26" s="13"/>
      <c r="AC26" s="13"/>
      <c r="AD26" s="13"/>
      <c r="AG26" s="13"/>
      <c r="AH26" s="13"/>
      <c r="AI26" s="13"/>
      <c r="AJ26" s="13"/>
      <c r="AK26" s="13"/>
    </row>
    <row r="27" spans="1:47" s="13" customFormat="1" ht="18" customHeight="1">
      <c r="A27" s="20" t="str">
        <f>IF(B27="","",COUNTA(B$6:B27)&amp;".")</f>
        <v/>
      </c>
      <c r="B27" s="1"/>
      <c r="C27" s="9"/>
      <c r="D27" s="9"/>
      <c r="E27" s="22" t="s">
        <v>61</v>
      </c>
      <c r="F27" s="31"/>
      <c r="G27" s="31"/>
      <c r="H27" s="31"/>
      <c r="I27" s="31"/>
      <c r="J27" s="31"/>
      <c r="K27" s="31"/>
      <c r="L27" s="31"/>
      <c r="M27" s="31"/>
      <c r="N27" s="31"/>
      <c r="O27" s="21" t="s">
        <v>61</v>
      </c>
      <c r="P27" s="31"/>
      <c r="Q27" s="31"/>
      <c r="R27" s="31"/>
      <c r="S27" s="31"/>
      <c r="W27" s="48"/>
      <c r="X27" s="21"/>
      <c r="Y27" s="1"/>
      <c r="AA27" s="1"/>
      <c r="AB27" s="1"/>
      <c r="AC27" s="1"/>
      <c r="AD27" s="1"/>
      <c r="AG27" s="1"/>
      <c r="AH27" s="1"/>
      <c r="AI27" s="1"/>
      <c r="AJ27" s="1"/>
      <c r="AK27" s="1"/>
    </row>
    <row r="28" spans="1:47">
      <c r="A28" s="20" t="str">
        <f>IF(B28="","",COUNTA(B$6:B28)&amp;".")</f>
        <v>9.</v>
      </c>
      <c r="B28" s="1" t="s">
        <v>32</v>
      </c>
      <c r="E28" s="1" t="s">
        <v>39</v>
      </c>
      <c r="X28" s="13"/>
      <c r="Z28" s="64"/>
    </row>
    <row r="29" spans="1:47">
      <c r="A29" s="20" t="str">
        <f>IF(B29="","",COUNTA(B$6:B29)&amp;".")</f>
        <v/>
      </c>
      <c r="F29" s="1" t="s">
        <v>23</v>
      </c>
    </row>
    <row r="30" spans="1:47" ht="18" customHeight="1">
      <c r="A30" s="20" t="str">
        <f>IF(B30="","",COUNTA(B$6:B30)&amp;".")</f>
        <v/>
      </c>
      <c r="C30" s="9"/>
      <c r="D30" s="9"/>
      <c r="E30" s="9"/>
      <c r="F30" s="1" t="s">
        <v>43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X30" s="13"/>
      <c r="AA30" s="13"/>
      <c r="AB30" s="13"/>
      <c r="AC30" s="28"/>
      <c r="AD30" s="28"/>
      <c r="AG30" s="13"/>
      <c r="AH30" s="13"/>
      <c r="AI30" s="13"/>
      <c r="AJ30" s="13"/>
      <c r="AK30" s="13"/>
    </row>
    <row r="31" spans="1:47" ht="18" customHeight="1">
      <c r="A31" s="20" t="str">
        <f>IF(B31="","",COUNTA(B$6:B31)&amp;".")</f>
        <v/>
      </c>
      <c r="E31" s="1" t="s">
        <v>64</v>
      </c>
      <c r="X31" s="48"/>
      <c r="Z31" s="13"/>
      <c r="AA31" s="13"/>
    </row>
    <row r="32" spans="1:47" ht="18" customHeight="1">
      <c r="A32" s="20" t="str">
        <f>IF(B32="","",COUNTA(B$6:B32)&amp;".")</f>
        <v/>
      </c>
      <c r="F32" s="1" t="s">
        <v>2</v>
      </c>
      <c r="Z32" s="13"/>
    </row>
    <row r="33" spans="1:37">
      <c r="A33" s="20" t="str">
        <f>IF(B33="","",COUNTA(B$6:B33)&amp;".")</f>
        <v/>
      </c>
      <c r="F33" s="1" t="s">
        <v>42</v>
      </c>
      <c r="O33" s="10"/>
    </row>
    <row r="34" spans="1:37">
      <c r="A34" s="20" t="str">
        <f>IF(B34="","",COUNTA(B$6:B34)&amp;".")</f>
        <v>10.</v>
      </c>
      <c r="B34" s="1" t="s">
        <v>35</v>
      </c>
      <c r="E34" s="1" t="s">
        <v>36</v>
      </c>
      <c r="Y34" s="13"/>
    </row>
    <row r="35" spans="1:37">
      <c r="A35" s="20" t="str">
        <f>IF(B35="","",COUNTA(B$6:B35)&amp;".")</f>
        <v/>
      </c>
      <c r="K35" s="1" t="s">
        <v>38</v>
      </c>
      <c r="AA35" s="21"/>
    </row>
    <row r="36" spans="1:37">
      <c r="A36" s="20" t="str">
        <f>IF(B36="","",COUNTA(B$6:B36)&amp;".")</f>
        <v/>
      </c>
      <c r="E36" s="1" t="s">
        <v>97</v>
      </c>
      <c r="Z36" s="21"/>
    </row>
    <row r="37" spans="1:37">
      <c r="A37" s="20" t="str">
        <f>IF(B37="","",COUNTA(B$6:B37)&amp;".")</f>
        <v/>
      </c>
      <c r="E37" s="1" t="s">
        <v>37</v>
      </c>
      <c r="Y37" s="13"/>
    </row>
    <row r="38" spans="1:37">
      <c r="A38" s="20" t="str">
        <f>IF(B38="","",COUNTA(B$6:B38)&amp;".")</f>
        <v>11.</v>
      </c>
      <c r="B38" s="1" t="s">
        <v>31</v>
      </c>
      <c r="E38" s="18" t="s">
        <v>53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Y38" s="13"/>
    </row>
    <row r="39" spans="1:37">
      <c r="A39" s="20" t="str">
        <f>IF(B39="","",COUNTA(B$6:B39)&amp;".")</f>
        <v/>
      </c>
      <c r="E39" s="13" t="s">
        <v>54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37">
      <c r="A40" s="20" t="str">
        <f>IF(B40="","",COUNTA(B$6:B40)&amp;".")</f>
        <v>12.</v>
      </c>
      <c r="B40" s="1" t="s">
        <v>34</v>
      </c>
      <c r="E40" s="1" t="s">
        <v>24</v>
      </c>
    </row>
    <row r="41" spans="1:37">
      <c r="A41" s="20" t="str">
        <f>IF(B41="","",COUNTA(B$6:B41)&amp;".")</f>
        <v/>
      </c>
      <c r="E41" s="1" t="s">
        <v>3</v>
      </c>
    </row>
    <row r="42" spans="1:37">
      <c r="A42" s="20" t="str">
        <f>IF(B42="","",COUNTA(B$6:B42)&amp;".")</f>
        <v/>
      </c>
      <c r="E42" s="1" t="s">
        <v>96</v>
      </c>
      <c r="X42" s="15"/>
      <c r="Y42" s="21"/>
    </row>
    <row r="43" spans="1:37" ht="18.75" customHeight="1">
      <c r="A43" s="20" t="str">
        <f>IF(B43="","",COUNTA(B$6:B43)&amp;".")</f>
        <v/>
      </c>
      <c r="E43" s="18" t="s">
        <v>49</v>
      </c>
      <c r="X43" s="17"/>
    </row>
    <row r="44" spans="1:37" ht="18.75" customHeight="1">
      <c r="A44" s="20" t="str">
        <f>IF(B44="","",COUNTA(B$6:B44)&amp;".")</f>
        <v>13.</v>
      </c>
      <c r="B44" s="1" t="s">
        <v>33</v>
      </c>
      <c r="E44" s="1" t="s">
        <v>67</v>
      </c>
      <c r="AE44" s="21"/>
      <c r="AF44" s="21"/>
    </row>
    <row r="45" spans="1:37" s="21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3"/>
      <c r="AE45" s="1"/>
      <c r="AF45" s="1"/>
    </row>
    <row r="46" spans="1:37" ht="18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Z46" s="13"/>
    </row>
    <row r="47" spans="1:37" s="13" customFormat="1" ht="18" customHeight="1">
      <c r="X47" s="1"/>
      <c r="Y47" s="1"/>
      <c r="Z47" s="1"/>
      <c r="AA47" s="1"/>
      <c r="AB47" s="1"/>
      <c r="AC47" s="1"/>
      <c r="AD47" s="1"/>
      <c r="AG47" s="1"/>
      <c r="AH47" s="1"/>
      <c r="AI47" s="1"/>
      <c r="AJ47" s="1"/>
      <c r="AK47" s="1"/>
    </row>
    <row r="48" spans="1:37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AA48" s="13"/>
      <c r="AB48" s="13"/>
      <c r="AC48" s="13"/>
      <c r="AD48" s="13"/>
      <c r="AG48" s="13"/>
      <c r="AH48" s="13"/>
      <c r="AI48" s="13"/>
      <c r="AJ48" s="13"/>
      <c r="AK48" s="13"/>
    </row>
    <row r="49" spans="1:37" ht="18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Z49" s="13"/>
    </row>
    <row r="50" spans="1:37" s="13" customFormat="1" ht="18" customHeight="1">
      <c r="Y50" s="1"/>
      <c r="Z50" s="1"/>
      <c r="AB50" s="1"/>
      <c r="AC50" s="1"/>
      <c r="AD50" s="1"/>
      <c r="AG50" s="1"/>
      <c r="AH50" s="1"/>
      <c r="AI50" s="1"/>
      <c r="AJ50" s="1"/>
      <c r="AK50" s="1"/>
    </row>
    <row r="51" spans="1:37" s="13" customFormat="1" ht="21.75" customHeight="1">
      <c r="Y51" s="1"/>
      <c r="AA51" s="1"/>
    </row>
    <row r="52" spans="1:37" s="13" customFormat="1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Y52" s="12"/>
      <c r="Z52" s="1"/>
      <c r="AA52" s="1"/>
    </row>
    <row r="53" spans="1:37" ht="21.75" customHeight="1">
      <c r="X53" s="13"/>
      <c r="AB53" s="13"/>
      <c r="AC53" s="13"/>
      <c r="AD53" s="13"/>
      <c r="AG53" s="13"/>
      <c r="AH53" s="13"/>
      <c r="AI53" s="13"/>
      <c r="AJ53" s="13"/>
      <c r="AK53" s="13"/>
    </row>
    <row r="54" spans="1:37" ht="21.75" customHeight="1">
      <c r="X54" s="13"/>
    </row>
    <row r="55" spans="1:37" ht="21.75" customHeight="1">
      <c r="X55" s="13"/>
      <c r="Y55" s="12"/>
    </row>
    <row r="56" spans="1:37" ht="21.75" customHeight="1"/>
    <row r="57" spans="1:37" ht="21.75" customHeight="1">
      <c r="Y57" s="13"/>
    </row>
    <row r="58" spans="1:37" ht="21.75" customHeight="1"/>
    <row r="59" spans="1:37" ht="21.75" customHeight="1"/>
    <row r="60" spans="1:37" ht="21.75" customHeight="1"/>
    <row r="63" spans="1:37" ht="18.75" customHeight="1"/>
  </sheetData>
  <mergeCells count="9">
    <mergeCell ref="F22:I22"/>
    <mergeCell ref="E14:H14"/>
    <mergeCell ref="R15:S15"/>
    <mergeCell ref="A1:B1"/>
    <mergeCell ref="E8:H8"/>
    <mergeCell ref="K8:L8"/>
    <mergeCell ref="P8:Q8"/>
    <mergeCell ref="K14:N14"/>
    <mergeCell ref="K21:N21"/>
  </mergeCells>
  <phoneticPr fontId="1"/>
  <pageMargins left="0.5" right="0.11811023622047245" top="0.35" bottom="0.11811023622047245" header="0.31496062992125984" footer="0.11811023622047245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B408-8C6C-4EE5-AF18-61F81B186383}">
  <dimension ref="A1:AU35"/>
  <sheetViews>
    <sheetView showGridLines="0" showZeros="0" tabSelected="1" zoomScaleNormal="100" workbookViewId="0">
      <selection activeCell="AD5" sqref="AD5"/>
    </sheetView>
  </sheetViews>
  <sheetFormatPr defaultRowHeight="18.75"/>
  <cols>
    <col min="1" max="29" width="4" style="21" customWidth="1"/>
    <col min="30" max="16384" width="9" style="21"/>
  </cols>
  <sheetData>
    <row r="1" spans="1:24" ht="27" customHeight="1">
      <c r="C1" s="22"/>
      <c r="D1" s="23" t="str">
        <f>大会案内!E6&amp;"参加申込書"</f>
        <v>第38回 亀岡オープン卓球大会(級別シングルス)参加申込書</v>
      </c>
      <c r="E1" s="22"/>
      <c r="G1" s="24"/>
      <c r="H1" s="24"/>
      <c r="I1" s="24"/>
      <c r="J1" s="24"/>
      <c r="K1" s="24"/>
      <c r="L1" s="24"/>
      <c r="M1" s="22"/>
      <c r="N1" s="22"/>
    </row>
    <row r="2" spans="1:24">
      <c r="A2" s="25"/>
      <c r="E2" s="26" t="s">
        <v>48</v>
      </c>
      <c r="F2" s="121">
        <f>大会案内!E8</f>
        <v>46082</v>
      </c>
      <c r="G2" s="121"/>
      <c r="H2" s="121"/>
      <c r="I2" s="121"/>
      <c r="J2" s="27" t="str">
        <f>"("&amp;TEXT(F2,"aaa")&amp;")"</f>
        <v>(日)</v>
      </c>
      <c r="M2" s="26" t="s">
        <v>46</v>
      </c>
      <c r="N2" s="120">
        <f>F2-32</f>
        <v>46050</v>
      </c>
      <c r="O2" s="120"/>
      <c r="P2" s="120"/>
      <c r="Q2" s="120"/>
      <c r="R2" s="28" t="str">
        <f>"("&amp;TEXT(N2,"aaa")&amp;")"</f>
        <v>(水)</v>
      </c>
      <c r="S2" s="29" t="s">
        <v>45</v>
      </c>
      <c r="T2" s="120">
        <f>F2-18</f>
        <v>46064</v>
      </c>
      <c r="U2" s="120"/>
      <c r="V2" s="120"/>
      <c r="W2" s="120"/>
      <c r="X2" s="28" t="str">
        <f>"("&amp;TEXT(T2,"aaa")&amp;")"</f>
        <v>(水)</v>
      </c>
    </row>
    <row r="3" spans="1:24" s="31" customFormat="1" ht="33.75" customHeight="1">
      <c r="A3" s="99" t="s">
        <v>4</v>
      </c>
      <c r="B3" s="99"/>
      <c r="C3" s="100"/>
      <c r="D3" s="101"/>
      <c r="E3" s="101"/>
      <c r="F3" s="101"/>
      <c r="G3" s="101"/>
      <c r="H3" s="101"/>
      <c r="I3" s="101"/>
      <c r="J3" s="102"/>
      <c r="K3" s="30"/>
      <c r="M3" s="32" t="s">
        <v>5</v>
      </c>
      <c r="N3" s="100"/>
      <c r="O3" s="101"/>
      <c r="P3" s="101"/>
      <c r="Q3" s="101"/>
      <c r="R3" s="102"/>
      <c r="S3" s="33" t="s">
        <v>7</v>
      </c>
      <c r="T3" s="100"/>
      <c r="U3" s="101"/>
      <c r="V3" s="101"/>
      <c r="W3" s="101"/>
      <c r="X3" s="102"/>
    </row>
    <row r="4" spans="1:24" ht="3" customHeight="1">
      <c r="B4" s="26"/>
      <c r="C4" s="34"/>
      <c r="D4" s="35"/>
      <c r="E4" s="35"/>
      <c r="F4" s="35"/>
      <c r="G4" s="35"/>
      <c r="H4" s="35"/>
      <c r="I4" s="35"/>
      <c r="J4" s="35"/>
      <c r="M4" s="26"/>
      <c r="N4" s="35"/>
      <c r="O4" s="35"/>
      <c r="P4" s="35"/>
      <c r="Q4" s="35"/>
      <c r="R4" s="36"/>
      <c r="S4" s="37"/>
      <c r="T4" s="37"/>
      <c r="U4" s="37"/>
      <c r="V4" s="37"/>
      <c r="W4" s="37"/>
      <c r="X4" s="22"/>
    </row>
    <row r="5" spans="1:24" s="31" customFormat="1" ht="33.75" customHeight="1">
      <c r="A5" s="109" t="s">
        <v>6</v>
      </c>
      <c r="B5" s="110"/>
      <c r="C5" s="123"/>
      <c r="D5" s="124"/>
      <c r="E5" s="124"/>
      <c r="F5" s="125"/>
      <c r="G5" s="126" t="s">
        <v>73</v>
      </c>
      <c r="H5" s="127"/>
      <c r="I5" s="123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5"/>
    </row>
    <row r="6" spans="1:24" ht="3" customHeight="1">
      <c r="N6" s="22"/>
      <c r="R6" s="22"/>
      <c r="T6" s="22"/>
      <c r="X6" s="22"/>
    </row>
    <row r="7" spans="1:24" s="31" customFormat="1" ht="33.75" customHeight="1">
      <c r="M7" s="32" t="s">
        <v>8</v>
      </c>
      <c r="N7" s="100"/>
      <c r="O7" s="101"/>
      <c r="P7" s="101"/>
      <c r="Q7" s="101"/>
      <c r="R7" s="102"/>
      <c r="S7" s="33" t="s">
        <v>7</v>
      </c>
      <c r="T7" s="100"/>
      <c r="U7" s="101"/>
      <c r="V7" s="101"/>
      <c r="W7" s="101"/>
      <c r="X7" s="102"/>
    </row>
    <row r="8" spans="1:24" ht="2.25" customHeight="1">
      <c r="N8" s="22"/>
      <c r="R8" s="22"/>
      <c r="T8" s="22"/>
      <c r="X8" s="22"/>
    </row>
    <row r="9" spans="1:24" s="41" customFormat="1" ht="18.75" customHeight="1">
      <c r="D9" s="44" t="s">
        <v>55</v>
      </c>
      <c r="E9" s="43" t="s">
        <v>74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41" customFormat="1" ht="18.75" customHeight="1">
      <c r="A10" s="21"/>
      <c r="D10" s="45" t="s">
        <v>56</v>
      </c>
      <c r="E10" s="21" t="s">
        <v>52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ht="18.75" customHeight="1">
      <c r="I11" s="48"/>
      <c r="L11" s="51"/>
      <c r="M11" s="51"/>
      <c r="U11" s="48"/>
      <c r="X11" s="51"/>
    </row>
    <row r="12" spans="1:24">
      <c r="A12" s="50"/>
      <c r="B12" s="87" t="s">
        <v>10</v>
      </c>
      <c r="C12" s="107"/>
      <c r="D12" s="107"/>
      <c r="E12" s="107"/>
      <c r="F12" s="88"/>
      <c r="G12" s="87" t="s">
        <v>9</v>
      </c>
      <c r="H12" s="88"/>
      <c r="I12" s="87" t="s">
        <v>72</v>
      </c>
      <c r="J12" s="88"/>
      <c r="K12" s="108" t="s">
        <v>11</v>
      </c>
      <c r="L12" s="87"/>
      <c r="M12" s="47"/>
      <c r="N12" s="87" t="s">
        <v>10</v>
      </c>
      <c r="O12" s="107"/>
      <c r="P12" s="107"/>
      <c r="Q12" s="107"/>
      <c r="R12" s="88"/>
      <c r="S12" s="87" t="s">
        <v>9</v>
      </c>
      <c r="T12" s="88"/>
      <c r="U12" s="87" t="s">
        <v>72</v>
      </c>
      <c r="V12" s="88"/>
      <c r="W12" s="108" t="s">
        <v>11</v>
      </c>
      <c r="X12" s="122"/>
    </row>
    <row r="13" spans="1:24" ht="33" customHeight="1">
      <c r="A13" s="50">
        <v>1</v>
      </c>
      <c r="B13" s="89"/>
      <c r="C13" s="91"/>
      <c r="D13" s="91"/>
      <c r="E13" s="91"/>
      <c r="F13" s="90"/>
      <c r="G13" s="89"/>
      <c r="H13" s="90"/>
      <c r="I13" s="89"/>
      <c r="J13" s="90"/>
      <c r="K13" s="92"/>
      <c r="L13" s="93"/>
      <c r="M13" s="47">
        <v>13</v>
      </c>
      <c r="N13" s="89"/>
      <c r="O13" s="91"/>
      <c r="P13" s="91"/>
      <c r="Q13" s="91"/>
      <c r="R13" s="90"/>
      <c r="S13" s="89"/>
      <c r="T13" s="90"/>
      <c r="U13" s="89"/>
      <c r="V13" s="90"/>
      <c r="W13" s="92"/>
      <c r="X13" s="93"/>
    </row>
    <row r="14" spans="1:24" s="13" customFormat="1" ht="33" customHeight="1">
      <c r="A14" s="50">
        <v>2</v>
      </c>
      <c r="B14" s="89"/>
      <c r="C14" s="91"/>
      <c r="D14" s="91"/>
      <c r="E14" s="91"/>
      <c r="F14" s="90"/>
      <c r="G14" s="89"/>
      <c r="H14" s="90"/>
      <c r="I14" s="89"/>
      <c r="J14" s="90"/>
      <c r="K14" s="92"/>
      <c r="L14" s="93"/>
      <c r="M14" s="47">
        <v>14</v>
      </c>
      <c r="N14" s="89"/>
      <c r="O14" s="91"/>
      <c r="P14" s="91"/>
      <c r="Q14" s="91"/>
      <c r="R14" s="90"/>
      <c r="S14" s="89"/>
      <c r="T14" s="90"/>
      <c r="U14" s="89"/>
      <c r="V14" s="90"/>
      <c r="W14" s="92"/>
      <c r="X14" s="93"/>
    </row>
    <row r="15" spans="1:24" s="13" customFormat="1" ht="33" customHeight="1">
      <c r="A15" s="50">
        <v>3</v>
      </c>
      <c r="B15" s="89"/>
      <c r="C15" s="91"/>
      <c r="D15" s="91"/>
      <c r="E15" s="91"/>
      <c r="F15" s="90"/>
      <c r="G15" s="89"/>
      <c r="H15" s="90"/>
      <c r="I15" s="89"/>
      <c r="J15" s="90"/>
      <c r="K15" s="92"/>
      <c r="L15" s="93"/>
      <c r="M15" s="47">
        <v>15</v>
      </c>
      <c r="N15" s="89"/>
      <c r="O15" s="91"/>
      <c r="P15" s="91"/>
      <c r="Q15" s="91"/>
      <c r="R15" s="90"/>
      <c r="S15" s="89"/>
      <c r="T15" s="90"/>
      <c r="U15" s="89"/>
      <c r="V15" s="90"/>
      <c r="W15" s="92"/>
      <c r="X15" s="93"/>
    </row>
    <row r="16" spans="1:24" s="13" customFormat="1" ht="33" customHeight="1">
      <c r="A16" s="50">
        <v>4</v>
      </c>
      <c r="B16" s="89"/>
      <c r="C16" s="91"/>
      <c r="D16" s="91"/>
      <c r="E16" s="91"/>
      <c r="F16" s="90"/>
      <c r="G16" s="89"/>
      <c r="H16" s="90"/>
      <c r="I16" s="89"/>
      <c r="J16" s="90"/>
      <c r="K16" s="92"/>
      <c r="L16" s="93"/>
      <c r="M16" s="47">
        <v>16</v>
      </c>
      <c r="N16" s="89"/>
      <c r="O16" s="91"/>
      <c r="P16" s="91"/>
      <c r="Q16" s="91"/>
      <c r="R16" s="90"/>
      <c r="S16" s="89"/>
      <c r="T16" s="90"/>
      <c r="U16" s="89"/>
      <c r="V16" s="90"/>
      <c r="W16" s="92"/>
      <c r="X16" s="93"/>
    </row>
    <row r="17" spans="1:46" s="13" customFormat="1" ht="33" customHeight="1">
      <c r="A17" s="50">
        <v>5</v>
      </c>
      <c r="B17" s="89"/>
      <c r="C17" s="91"/>
      <c r="D17" s="91"/>
      <c r="E17" s="91"/>
      <c r="F17" s="90"/>
      <c r="G17" s="89"/>
      <c r="H17" s="90"/>
      <c r="I17" s="89"/>
      <c r="J17" s="90"/>
      <c r="K17" s="92"/>
      <c r="L17" s="93"/>
      <c r="M17" s="47">
        <v>17</v>
      </c>
      <c r="N17" s="89"/>
      <c r="O17" s="91"/>
      <c r="P17" s="91"/>
      <c r="Q17" s="91"/>
      <c r="R17" s="90"/>
      <c r="S17" s="89"/>
      <c r="T17" s="90"/>
      <c r="U17" s="89"/>
      <c r="V17" s="90"/>
      <c r="W17" s="92"/>
      <c r="X17" s="93"/>
    </row>
    <row r="18" spans="1:46" s="13" customFormat="1" ht="33" customHeight="1">
      <c r="A18" s="50">
        <v>6</v>
      </c>
      <c r="B18" s="89"/>
      <c r="C18" s="91"/>
      <c r="D18" s="91"/>
      <c r="E18" s="91"/>
      <c r="F18" s="90"/>
      <c r="G18" s="89"/>
      <c r="H18" s="90"/>
      <c r="I18" s="89"/>
      <c r="J18" s="90"/>
      <c r="K18" s="92"/>
      <c r="L18" s="93"/>
      <c r="M18" s="47">
        <v>18</v>
      </c>
      <c r="N18" s="89"/>
      <c r="O18" s="91"/>
      <c r="P18" s="91"/>
      <c r="Q18" s="91"/>
      <c r="R18" s="90"/>
      <c r="S18" s="89"/>
      <c r="T18" s="90"/>
      <c r="U18" s="89"/>
      <c r="V18" s="90"/>
      <c r="W18" s="92"/>
      <c r="X18" s="93"/>
    </row>
    <row r="19" spans="1:46" s="13" customFormat="1" ht="33" customHeight="1">
      <c r="A19" s="50">
        <v>7</v>
      </c>
      <c r="B19" s="89"/>
      <c r="C19" s="91"/>
      <c r="D19" s="91"/>
      <c r="E19" s="91"/>
      <c r="F19" s="90"/>
      <c r="G19" s="89"/>
      <c r="H19" s="90"/>
      <c r="I19" s="89"/>
      <c r="J19" s="90"/>
      <c r="K19" s="92"/>
      <c r="L19" s="93"/>
      <c r="M19" s="47">
        <v>19</v>
      </c>
      <c r="N19" s="89"/>
      <c r="O19" s="91"/>
      <c r="P19" s="91"/>
      <c r="Q19" s="91"/>
      <c r="R19" s="90"/>
      <c r="S19" s="89"/>
      <c r="T19" s="90"/>
      <c r="U19" s="89"/>
      <c r="V19" s="90"/>
      <c r="W19" s="92"/>
      <c r="X19" s="93"/>
    </row>
    <row r="20" spans="1:46" s="13" customFormat="1" ht="33" customHeight="1">
      <c r="A20" s="50">
        <v>8</v>
      </c>
      <c r="B20" s="89"/>
      <c r="C20" s="91"/>
      <c r="D20" s="91"/>
      <c r="E20" s="91"/>
      <c r="F20" s="90"/>
      <c r="G20" s="89"/>
      <c r="H20" s="90"/>
      <c r="I20" s="89"/>
      <c r="J20" s="90"/>
      <c r="K20" s="92"/>
      <c r="L20" s="93"/>
      <c r="M20" s="47">
        <v>20</v>
      </c>
      <c r="N20" s="89"/>
      <c r="O20" s="91"/>
      <c r="P20" s="91"/>
      <c r="Q20" s="91"/>
      <c r="R20" s="90"/>
      <c r="S20" s="89"/>
      <c r="T20" s="90"/>
      <c r="U20" s="89"/>
      <c r="V20" s="90"/>
      <c r="W20" s="92"/>
      <c r="X20" s="93"/>
    </row>
    <row r="21" spans="1:46" s="13" customFormat="1" ht="33" customHeight="1">
      <c r="A21" s="50">
        <v>9</v>
      </c>
      <c r="B21" s="89"/>
      <c r="C21" s="91"/>
      <c r="D21" s="91"/>
      <c r="E21" s="91"/>
      <c r="F21" s="90"/>
      <c r="G21" s="89"/>
      <c r="H21" s="90"/>
      <c r="I21" s="89"/>
      <c r="J21" s="90"/>
      <c r="K21" s="92"/>
      <c r="L21" s="93"/>
      <c r="M21" s="47">
        <v>21</v>
      </c>
      <c r="N21" s="89"/>
      <c r="O21" s="91"/>
      <c r="P21" s="91"/>
      <c r="Q21" s="91"/>
      <c r="R21" s="90"/>
      <c r="S21" s="89"/>
      <c r="T21" s="90"/>
      <c r="U21" s="89"/>
      <c r="V21" s="90"/>
      <c r="W21" s="92"/>
      <c r="X21" s="93"/>
    </row>
    <row r="22" spans="1:46" s="13" customFormat="1" ht="33" customHeight="1">
      <c r="A22" s="50">
        <v>10</v>
      </c>
      <c r="B22" s="89"/>
      <c r="C22" s="91"/>
      <c r="D22" s="91"/>
      <c r="E22" s="91"/>
      <c r="F22" s="90"/>
      <c r="G22" s="89"/>
      <c r="H22" s="90"/>
      <c r="I22" s="89"/>
      <c r="J22" s="90"/>
      <c r="K22" s="92"/>
      <c r="L22" s="93"/>
      <c r="M22" s="47">
        <v>22</v>
      </c>
      <c r="N22" s="89"/>
      <c r="O22" s="91"/>
      <c r="P22" s="91"/>
      <c r="Q22" s="91"/>
      <c r="R22" s="90"/>
      <c r="S22" s="89"/>
      <c r="T22" s="90"/>
      <c r="U22" s="89"/>
      <c r="V22" s="90"/>
      <c r="W22" s="92"/>
      <c r="X22" s="93"/>
    </row>
    <row r="23" spans="1:46" s="13" customFormat="1" ht="33" customHeight="1">
      <c r="A23" s="66">
        <v>11</v>
      </c>
      <c r="B23" s="89"/>
      <c r="C23" s="91"/>
      <c r="D23" s="91"/>
      <c r="E23" s="91"/>
      <c r="F23" s="90"/>
      <c r="G23" s="89"/>
      <c r="H23" s="90"/>
      <c r="I23" s="89"/>
      <c r="J23" s="90"/>
      <c r="K23" s="92"/>
      <c r="L23" s="93"/>
      <c r="M23" s="47">
        <v>23</v>
      </c>
      <c r="N23" s="89"/>
      <c r="O23" s="91"/>
      <c r="P23" s="91"/>
      <c r="Q23" s="91"/>
      <c r="R23" s="90"/>
      <c r="S23" s="89"/>
      <c r="T23" s="90"/>
      <c r="U23" s="89"/>
      <c r="V23" s="90"/>
      <c r="W23" s="92"/>
      <c r="X23" s="93"/>
    </row>
    <row r="24" spans="1:46" s="13" customFormat="1" ht="33" customHeight="1">
      <c r="A24" s="66">
        <v>12</v>
      </c>
      <c r="B24" s="89"/>
      <c r="C24" s="91"/>
      <c r="D24" s="91"/>
      <c r="E24" s="91"/>
      <c r="F24" s="90"/>
      <c r="G24" s="89"/>
      <c r="H24" s="90"/>
      <c r="I24" s="89"/>
      <c r="J24" s="90"/>
      <c r="K24" s="92"/>
      <c r="L24" s="93"/>
      <c r="M24" s="47">
        <v>24</v>
      </c>
      <c r="N24" s="89"/>
      <c r="O24" s="91"/>
      <c r="P24" s="91"/>
      <c r="Q24" s="91"/>
      <c r="R24" s="90"/>
      <c r="S24" s="89"/>
      <c r="T24" s="90"/>
      <c r="U24" s="89"/>
      <c r="V24" s="90"/>
      <c r="W24" s="92"/>
      <c r="X24" s="93"/>
    </row>
    <row r="25" spans="1:46" ht="21.75" customHeight="1">
      <c r="A25" s="39" t="s">
        <v>40</v>
      </c>
      <c r="G25" s="53"/>
      <c r="H25" s="53"/>
      <c r="I25" s="53"/>
      <c r="J25" s="53"/>
      <c r="K25" s="53"/>
      <c r="L25" s="53"/>
      <c r="M25" s="54" t="s">
        <v>66</v>
      </c>
      <c r="N25" s="53"/>
      <c r="O25" s="54"/>
      <c r="P25" s="54"/>
      <c r="Q25" s="54"/>
      <c r="R25" s="54"/>
      <c r="S25" s="54"/>
      <c r="T25" s="54"/>
      <c r="U25" s="55"/>
      <c r="V25" s="55"/>
      <c r="W25" s="55"/>
    </row>
    <row r="26" spans="1:46" ht="21.75" customHeight="1">
      <c r="A26" s="111" t="s">
        <v>17</v>
      </c>
      <c r="B26" s="111"/>
      <c r="C26" s="111"/>
      <c r="D26" s="112" t="s">
        <v>18</v>
      </c>
      <c r="E26" s="113"/>
      <c r="F26" s="114"/>
      <c r="G26" s="115" t="s">
        <v>41</v>
      </c>
      <c r="H26" s="116"/>
      <c r="I26" s="115" t="s">
        <v>19</v>
      </c>
      <c r="J26" s="117"/>
      <c r="K26" s="116"/>
      <c r="L26" s="53"/>
      <c r="M26" s="57" t="s">
        <v>68</v>
      </c>
      <c r="N26" s="53"/>
      <c r="O26" s="55"/>
      <c r="P26" s="55"/>
      <c r="Q26" s="55"/>
      <c r="R26" s="55"/>
      <c r="S26" s="55"/>
      <c r="T26" s="55"/>
      <c r="U26" s="55"/>
      <c r="V26" s="55"/>
      <c r="W26" s="53"/>
    </row>
    <row r="27" spans="1:46" ht="21.75" customHeight="1">
      <c r="A27" s="100" t="s">
        <v>12</v>
      </c>
      <c r="B27" s="101"/>
      <c r="C27" s="102"/>
      <c r="D27" s="100"/>
      <c r="E27" s="101"/>
      <c r="F27" s="19" t="s">
        <v>16</v>
      </c>
      <c r="G27" s="103">
        <v>800</v>
      </c>
      <c r="H27" s="104"/>
      <c r="I27" s="105">
        <f>D27*G27</f>
        <v>0</v>
      </c>
      <c r="J27" s="106"/>
      <c r="K27" s="56" t="s">
        <v>22</v>
      </c>
      <c r="L27" s="53"/>
      <c r="M27" s="58" t="s">
        <v>69</v>
      </c>
      <c r="N27" s="53"/>
      <c r="O27" s="59"/>
      <c r="P27" s="59"/>
      <c r="Q27" s="60"/>
      <c r="R27" s="60"/>
      <c r="S27" s="60"/>
      <c r="T27" s="60"/>
      <c r="U27" s="60"/>
      <c r="V27" s="60"/>
      <c r="W27" s="53"/>
    </row>
    <row r="28" spans="1:46" ht="21.75" customHeight="1">
      <c r="A28" s="100" t="s">
        <v>13</v>
      </c>
      <c r="B28" s="101"/>
      <c r="C28" s="102"/>
      <c r="D28" s="100"/>
      <c r="E28" s="101"/>
      <c r="F28" s="19" t="s">
        <v>16</v>
      </c>
      <c r="G28" s="103">
        <v>1000</v>
      </c>
      <c r="H28" s="104"/>
      <c r="I28" s="105">
        <f>D28*G28</f>
        <v>0</v>
      </c>
      <c r="J28" s="106"/>
      <c r="K28" s="56" t="s">
        <v>22</v>
      </c>
      <c r="L28" s="53"/>
      <c r="M28" s="53"/>
      <c r="N28" s="53"/>
      <c r="O28" s="61" t="s">
        <v>70</v>
      </c>
      <c r="P28" s="61"/>
      <c r="Q28" s="60"/>
      <c r="R28" s="60"/>
      <c r="S28" s="60"/>
      <c r="T28" s="60"/>
      <c r="U28" s="60"/>
      <c r="V28" s="60"/>
      <c r="W28" s="53"/>
    </row>
    <row r="29" spans="1:46" ht="21.75" customHeight="1">
      <c r="A29" s="100" t="s">
        <v>14</v>
      </c>
      <c r="B29" s="101"/>
      <c r="C29" s="102"/>
      <c r="D29" s="100"/>
      <c r="E29" s="101"/>
      <c r="F29" s="19" t="s">
        <v>16</v>
      </c>
      <c r="G29" s="103">
        <v>800</v>
      </c>
      <c r="H29" s="104"/>
      <c r="I29" s="105">
        <f>D29*G29</f>
        <v>0</v>
      </c>
      <c r="J29" s="106"/>
      <c r="K29" s="56" t="s">
        <v>22</v>
      </c>
      <c r="L29" s="53"/>
      <c r="M29" s="118" t="s">
        <v>85</v>
      </c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</row>
    <row r="30" spans="1:46" ht="21.75" customHeight="1">
      <c r="A30" s="100" t="s">
        <v>15</v>
      </c>
      <c r="B30" s="101"/>
      <c r="C30" s="102"/>
      <c r="D30" s="100"/>
      <c r="E30" s="101"/>
      <c r="F30" s="19" t="s">
        <v>16</v>
      </c>
      <c r="G30" s="103">
        <v>500</v>
      </c>
      <c r="H30" s="104"/>
      <c r="I30" s="105">
        <f>D30*G30</f>
        <v>0</v>
      </c>
      <c r="J30" s="106"/>
      <c r="K30" s="56" t="s">
        <v>22</v>
      </c>
      <c r="L30" s="53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</row>
    <row r="31" spans="1:46" ht="21.75" customHeight="1">
      <c r="A31" s="100" t="s">
        <v>20</v>
      </c>
      <c r="B31" s="101"/>
      <c r="C31" s="102"/>
      <c r="D31" s="100"/>
      <c r="E31" s="101"/>
      <c r="F31" s="19" t="s">
        <v>16</v>
      </c>
      <c r="G31" s="103">
        <v>800</v>
      </c>
      <c r="H31" s="104"/>
      <c r="I31" s="105">
        <f>D31*G31</f>
        <v>0</v>
      </c>
      <c r="J31" s="106"/>
      <c r="K31" s="56" t="s">
        <v>22</v>
      </c>
      <c r="L31" s="53"/>
      <c r="M31" s="73" t="s">
        <v>86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46" ht="21.75" customHeight="1">
      <c r="A32" s="94" t="s">
        <v>21</v>
      </c>
      <c r="B32" s="95"/>
      <c r="C32" s="95"/>
      <c r="D32" s="95"/>
      <c r="E32" s="95"/>
      <c r="F32" s="95"/>
      <c r="G32" s="95"/>
      <c r="H32" s="96"/>
      <c r="I32" s="97">
        <f>SUM(I27:K31)</f>
        <v>0</v>
      </c>
      <c r="J32" s="98"/>
      <c r="K32" s="40" t="s">
        <v>22</v>
      </c>
      <c r="L32" s="38"/>
      <c r="P32" s="26" t="s">
        <v>83</v>
      </c>
      <c r="Q32" s="120">
        <f>T2+7</f>
        <v>46071</v>
      </c>
      <c r="R32" s="120"/>
      <c r="S32" s="120"/>
      <c r="T32" s="120"/>
      <c r="U32" s="69" t="str">
        <f>"("&amp;TEXT(Q32,"aaa")&amp;")"</f>
        <v>(水)</v>
      </c>
      <c r="V32" s="1" t="s">
        <v>82</v>
      </c>
      <c r="W32" s="1"/>
      <c r="AA32" s="49"/>
      <c r="AD32" s="26"/>
      <c r="AE32" s="1"/>
      <c r="AF32" s="49"/>
      <c r="AG32" s="49"/>
      <c r="AH32" s="28"/>
      <c r="AI32" s="28"/>
      <c r="AJ32" s="28"/>
      <c r="AK32" s="28"/>
      <c r="AL32" s="119">
        <f>BC18</f>
        <v>0</v>
      </c>
      <c r="AM32" s="119"/>
      <c r="AN32" s="28" t="str">
        <f>"("&amp;TEXT(AL32,"aaa")&amp;")"</f>
        <v>(土)</v>
      </c>
      <c r="AO32" s="28" t="s">
        <v>76</v>
      </c>
      <c r="AP32" s="1"/>
      <c r="AQ32" s="1"/>
      <c r="AR32" s="1"/>
      <c r="AS32" s="1"/>
      <c r="AT32" s="13"/>
    </row>
    <row r="33" spans="1:47" ht="21.75" customHeight="1">
      <c r="D33" s="38"/>
      <c r="E33" s="38"/>
      <c r="F33" s="38"/>
      <c r="G33" s="38"/>
      <c r="H33" s="38"/>
      <c r="I33" s="38"/>
      <c r="J33" s="38"/>
      <c r="K33" s="38"/>
      <c r="AQ33" s="1"/>
      <c r="AR33" s="1"/>
      <c r="AU33" s="1"/>
    </row>
    <row r="34" spans="1:47">
      <c r="A34" s="11" t="s">
        <v>65</v>
      </c>
      <c r="B34" s="81">
        <f>大会案内!F22</f>
        <v>46064</v>
      </c>
      <c r="C34" s="81"/>
      <c r="D34" s="81"/>
      <c r="E34" s="81"/>
      <c r="F34" s="28" t="str">
        <f>"("&amp;TEXT(B34,"aaa")&amp;")"</f>
        <v>(水)</v>
      </c>
      <c r="G34" s="65" t="s">
        <v>84</v>
      </c>
      <c r="H34" s="1"/>
      <c r="I34" s="48"/>
      <c r="J34" s="48"/>
      <c r="K34" s="48"/>
      <c r="L34" s="48"/>
      <c r="M34" s="48"/>
      <c r="N34" s="48"/>
      <c r="O34" s="48"/>
      <c r="P34" s="48"/>
      <c r="Q34" s="48"/>
      <c r="R34" s="1"/>
      <c r="S34" s="48"/>
      <c r="T34" s="1"/>
    </row>
    <row r="35" spans="1:47" ht="18.75" customHeight="1"/>
  </sheetData>
  <mergeCells count="147">
    <mergeCell ref="Q32:T32"/>
    <mergeCell ref="B22:F22"/>
    <mergeCell ref="G22:H22"/>
    <mergeCell ref="I22:J22"/>
    <mergeCell ref="U16:V16"/>
    <mergeCell ref="N17:R17"/>
    <mergeCell ref="S17:T17"/>
    <mergeCell ref="U17:V17"/>
    <mergeCell ref="G17:H17"/>
    <mergeCell ref="I17:J17"/>
    <mergeCell ref="AL32:AM32"/>
    <mergeCell ref="T2:W2"/>
    <mergeCell ref="F2:I2"/>
    <mergeCell ref="K14:L14"/>
    <mergeCell ref="K13:L13"/>
    <mergeCell ref="T3:X3"/>
    <mergeCell ref="N2:Q2"/>
    <mergeCell ref="T7:X7"/>
    <mergeCell ref="W12:X12"/>
    <mergeCell ref="W13:X13"/>
    <mergeCell ref="C5:F5"/>
    <mergeCell ref="G5:H5"/>
    <mergeCell ref="I5:X5"/>
    <mergeCell ref="B16:F16"/>
    <mergeCell ref="G16:H16"/>
    <mergeCell ref="W17:X17"/>
    <mergeCell ref="W14:X14"/>
    <mergeCell ref="W15:X15"/>
    <mergeCell ref="S23:T23"/>
    <mergeCell ref="U23:V23"/>
    <mergeCell ref="B23:F23"/>
    <mergeCell ref="G23:H23"/>
    <mergeCell ref="I23:J23"/>
    <mergeCell ref="K15:L15"/>
    <mergeCell ref="N23:R23"/>
    <mergeCell ref="M29:X30"/>
    <mergeCell ref="W22:X22"/>
    <mergeCell ref="W18:X18"/>
    <mergeCell ref="W21:X21"/>
    <mergeCell ref="W19:X19"/>
    <mergeCell ref="W20:X20"/>
    <mergeCell ref="N20:R20"/>
    <mergeCell ref="S20:T20"/>
    <mergeCell ref="U20:V20"/>
    <mergeCell ref="N21:R21"/>
    <mergeCell ref="S21:T21"/>
    <mergeCell ref="U21:V21"/>
    <mergeCell ref="W23:X23"/>
    <mergeCell ref="W24:X24"/>
    <mergeCell ref="N22:R22"/>
    <mergeCell ref="S22:T22"/>
    <mergeCell ref="U22:V22"/>
    <mergeCell ref="W16:X16"/>
    <mergeCell ref="N16:R16"/>
    <mergeCell ref="S16:T16"/>
    <mergeCell ref="D28:E28"/>
    <mergeCell ref="G28:H28"/>
    <mergeCell ref="I28:J28"/>
    <mergeCell ref="A29:C29"/>
    <mergeCell ref="D29:E29"/>
    <mergeCell ref="G29:H29"/>
    <mergeCell ref="I29:J29"/>
    <mergeCell ref="A28:C28"/>
    <mergeCell ref="K16:L16"/>
    <mergeCell ref="K17:L17"/>
    <mergeCell ref="B18:F18"/>
    <mergeCell ref="G18:H18"/>
    <mergeCell ref="I18:J18"/>
    <mergeCell ref="B19:F19"/>
    <mergeCell ref="G19:H19"/>
    <mergeCell ref="I19:J19"/>
    <mergeCell ref="B20:F20"/>
    <mergeCell ref="G20:H20"/>
    <mergeCell ref="I20:J20"/>
    <mergeCell ref="B24:F24"/>
    <mergeCell ref="G24:H24"/>
    <mergeCell ref="I24:J24"/>
    <mergeCell ref="B21:F21"/>
    <mergeCell ref="G21:H21"/>
    <mergeCell ref="N3:R3"/>
    <mergeCell ref="K12:L12"/>
    <mergeCell ref="A5:B5"/>
    <mergeCell ref="N7:R7"/>
    <mergeCell ref="A26:C26"/>
    <mergeCell ref="D26:F26"/>
    <mergeCell ref="G26:H26"/>
    <mergeCell ref="I26:K26"/>
    <mergeCell ref="K18:L18"/>
    <mergeCell ref="K21:L21"/>
    <mergeCell ref="K22:L22"/>
    <mergeCell ref="K19:L19"/>
    <mergeCell ref="K20:L20"/>
    <mergeCell ref="B15:F15"/>
    <mergeCell ref="I16:J16"/>
    <mergeCell ref="B17:F17"/>
    <mergeCell ref="N12:R12"/>
    <mergeCell ref="N14:R14"/>
    <mergeCell ref="G14:H14"/>
    <mergeCell ref="I13:J13"/>
    <mergeCell ref="G13:H13"/>
    <mergeCell ref="K23:L23"/>
    <mergeCell ref="K24:L24"/>
    <mergeCell ref="I21:J21"/>
    <mergeCell ref="A32:H32"/>
    <mergeCell ref="I32:J32"/>
    <mergeCell ref="A3:B3"/>
    <mergeCell ref="C3:J3"/>
    <mergeCell ref="A31:C31"/>
    <mergeCell ref="D31:E31"/>
    <mergeCell ref="G31:H31"/>
    <mergeCell ref="I31:J31"/>
    <mergeCell ref="A27:C27"/>
    <mergeCell ref="D27:E27"/>
    <mergeCell ref="G27:H27"/>
    <mergeCell ref="I27:J27"/>
    <mergeCell ref="A30:C30"/>
    <mergeCell ref="D30:E30"/>
    <mergeCell ref="G30:H30"/>
    <mergeCell ref="I30:J30"/>
    <mergeCell ref="G15:H15"/>
    <mergeCell ref="I15:J15"/>
    <mergeCell ref="B14:F14"/>
    <mergeCell ref="B13:F13"/>
    <mergeCell ref="B12:F12"/>
    <mergeCell ref="G12:H12"/>
    <mergeCell ref="I12:J12"/>
    <mergeCell ref="I14:J14"/>
    <mergeCell ref="B34:E34"/>
    <mergeCell ref="N24:R24"/>
    <mergeCell ref="S24:T24"/>
    <mergeCell ref="U24:V24"/>
    <mergeCell ref="S12:T12"/>
    <mergeCell ref="U12:V12"/>
    <mergeCell ref="N13:R13"/>
    <mergeCell ref="S13:T13"/>
    <mergeCell ref="U13:V13"/>
    <mergeCell ref="S14:T14"/>
    <mergeCell ref="U14:V14"/>
    <mergeCell ref="N15:R15"/>
    <mergeCell ref="S15:T15"/>
    <mergeCell ref="U15:V15"/>
    <mergeCell ref="N18:R18"/>
    <mergeCell ref="S18:T18"/>
    <mergeCell ref="U18:V18"/>
    <mergeCell ref="N19:R19"/>
    <mergeCell ref="S19:T19"/>
    <mergeCell ref="U19:V19"/>
  </mergeCells>
  <phoneticPr fontId="1"/>
  <pageMargins left="0.46" right="0.15" top="0.34" bottom="0.24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</vt:lpstr>
      <vt:lpstr>申込書</vt:lpstr>
      <vt:lpstr>申込書!Print_Area</vt:lpstr>
      <vt:lpstr>大会案内!Print_Area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2025-12-10T07:44:22Z</dcterms:modified>
</cp:coreProperties>
</file>