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127" documentId="10_ncr:20000_{8E651E6A-908E-4CC8-967D-675653A916A1}" xr6:coauthVersionLast="47" xr6:coauthVersionMax="47" xr10:uidLastSave="{EAD5A6F3-3B0A-4ADB-B924-3FD3F697493D}"/>
  <bookViews>
    <workbookView xWindow="7290" yWindow="720" windowWidth="18840" windowHeight="15450" activeTab="1" xr2:uid="{00000000-000D-0000-FFFF-FFFF00000000}"/>
  </bookViews>
  <sheets>
    <sheet name="大会案内" sheetId="2" r:id="rId1"/>
    <sheet name="申込書" sheetId="6" r:id="rId2"/>
  </sheets>
  <definedNames>
    <definedName name="_xlnm.Print_Area" localSheetId="1">申込書!$A$1:$X$35</definedName>
    <definedName name="_xlnm.Print_Area" localSheetId="0">大会案内!$A$1:$X$48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6" l="1"/>
  <c r="A22" i="2" l="1"/>
  <c r="A21" i="2"/>
  <c r="A20" i="2"/>
  <c r="A19" i="2"/>
  <c r="F2" i="6" l="1"/>
  <c r="K17" i="2"/>
  <c r="K24" i="2" s="1"/>
  <c r="S32" i="6" s="1"/>
  <c r="E17" i="2"/>
  <c r="R18" i="2" s="1"/>
  <c r="N2" i="6" l="1"/>
  <c r="T2" i="6"/>
  <c r="C35" i="6" s="1"/>
  <c r="F25" i="2"/>
  <c r="J25" i="2" l="1"/>
  <c r="G35" i="6"/>
  <c r="A23" i="2" l="1"/>
  <c r="A24" i="2"/>
  <c r="A40" i="2" l="1"/>
  <c r="A41" i="2"/>
  <c r="A42" i="2"/>
  <c r="A43" i="2"/>
  <c r="A44" i="2"/>
  <c r="A45" i="2"/>
  <c r="A47" i="2"/>
  <c r="A48" i="2"/>
  <c r="A12" i="2" l="1"/>
  <c r="A14" i="2"/>
  <c r="A15" i="2"/>
  <c r="A16" i="2"/>
  <c r="A17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N24" i="2" l="1"/>
  <c r="A8" i="2" l="1"/>
  <c r="A10" i="2"/>
  <c r="O17" i="2" l="1"/>
  <c r="I17" i="2"/>
  <c r="R2" i="6" l="1"/>
  <c r="X2" i="6" l="1"/>
  <c r="V32" i="6"/>
  <c r="J32" i="6" l="1"/>
  <c r="J31" i="6"/>
  <c r="J30" i="6"/>
  <c r="J29" i="6"/>
  <c r="J28" i="6"/>
  <c r="J2" i="6"/>
  <c r="J33" i="6" l="1"/>
  <c r="I7" i="2" l="1"/>
  <c r="A7" i="2"/>
  <c r="A6" i="2"/>
  <c r="A3" i="2"/>
  <c r="A5" i="2"/>
  <c r="L2" i="2" l="1"/>
</calcChain>
</file>

<file path=xl/sharedStrings.xml><?xml version="1.0" encoding="utf-8"?>
<sst xmlns="http://schemas.openxmlformats.org/spreadsheetml/2006/main" count="138" uniqueCount="112">
  <si>
    <t>記</t>
  </si>
  <si>
    <t xml:space="preserve">    </t>
  </si>
  <si>
    <t>各　位</t>
    <rPh sb="0" eb="1">
      <t>カク</t>
    </rPh>
    <rPh sb="2" eb="3">
      <t>クライ</t>
    </rPh>
    <phoneticPr fontId="1"/>
  </si>
  <si>
    <t>〒621-0013　亀岡市大井町並河2-24-3　西台卓球場</t>
    <phoneticPr fontId="1"/>
  </si>
  <si>
    <t>②出場者はゼッケンを着用のこと。</t>
    <phoneticPr fontId="1"/>
  </si>
  <si>
    <t>以上</t>
    <phoneticPr fontId="1"/>
  </si>
  <si>
    <t>クラブ名</t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</si>
  <si>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</si>
  <si>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</si>
  <si>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住所</t>
    <rPh sb="0" eb="2">
      <t>ジュウショ</t>
    </rPh>
    <phoneticPr fontId="1"/>
  </si>
  <si>
    <t>電話</t>
    <phoneticPr fontId="1"/>
  </si>
  <si>
    <t>大会当日連絡可能な方の名前</t>
    <rPh sb="0" eb="2">
      <t>タイカイ</t>
    </rPh>
    <rPh sb="2" eb="4">
      <t>トウジツ</t>
    </rPh>
    <rPh sb="4" eb="6">
      <t>レンラク</t>
    </rPh>
    <rPh sb="6" eb="8">
      <t>カノウ</t>
    </rPh>
    <rPh sb="9" eb="10">
      <t>カタ</t>
    </rPh>
    <rPh sb="11" eb="13">
      <t>ナマエ</t>
    </rPh>
    <phoneticPr fontId="1"/>
  </si>
  <si>
    <t>男女</t>
    <phoneticPr fontId="1"/>
  </si>
  <si>
    <t>名　　　前</t>
    <phoneticPr fontId="1"/>
  </si>
  <si>
    <t>参加費
(円)</t>
    <rPh sb="0" eb="3">
      <t>サンカヒ</t>
    </rPh>
    <rPh sb="5" eb="6">
      <t>エン</t>
    </rPh>
    <phoneticPr fontId="1"/>
  </si>
  <si>
    <t>協会員</t>
    <rPh sb="0" eb="3">
      <t>キョウカイイン</t>
    </rPh>
    <phoneticPr fontId="1"/>
  </si>
  <si>
    <t>一般･大学生</t>
    <rPh sb="0" eb="2">
      <t>イッパン</t>
    </rPh>
    <rPh sb="3" eb="6">
      <t>ダイガクセイ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</si>
  <si>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</si>
  <si>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</si>
  <si>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人</t>
    <rPh sb="0" eb="1">
      <t>ヒト</t>
    </rPh>
    <phoneticPr fontId="1"/>
  </si>
  <si>
    <t>区分</t>
    <rPh sb="0" eb="2">
      <t>クブン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</si>
  <si>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</si>
  <si>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</si>
  <si>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昼食弁当</t>
    <rPh sb="0" eb="2">
      <t>チュウショク</t>
    </rPh>
    <rPh sb="2" eb="4">
      <t>ベントウ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</si>
  <si>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</si>
  <si>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</si>
  <si>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https://kametaku.work /　または　「亀岡市卓球協会」←検索</t>
    <phoneticPr fontId="1"/>
  </si>
  <si>
    <t>①試合球はニッタク製40mmプラスチック球を使用します。</t>
    <phoneticPr fontId="1"/>
  </si>
  <si>
    <t>大会名称</t>
    <phoneticPr fontId="1"/>
  </si>
  <si>
    <t>参加資格</t>
  </si>
  <si>
    <t>日　時</t>
  </si>
  <si>
    <t>会　場</t>
  </si>
  <si>
    <t>種　目</t>
  </si>
  <si>
    <t>参加費</t>
  </si>
  <si>
    <t>表　彰</t>
  </si>
  <si>
    <t>申込方法</t>
  </si>
  <si>
    <t>問合せ先</t>
  </si>
  <si>
    <t>その他</t>
  </si>
  <si>
    <t>試合形式</t>
    <rPh sb="0" eb="2">
      <t>シアイ</t>
    </rPh>
    <rPh sb="2" eb="4">
      <t>ケイシキ</t>
    </rPh>
    <phoneticPr fontId="1"/>
  </si>
  <si>
    <t>3～4名の予選リ－グ戦を行い、上位1,2位が決勝ト－ナメントに進めます。</t>
    <phoneticPr fontId="1"/>
  </si>
  <si>
    <t>全てのトーナメントにおいて、３位決定戦は行いません。</t>
    <phoneticPr fontId="1"/>
  </si>
  <si>
    <t>3,4位の方には3,4位トーナメントを実施します。</t>
    <phoneticPr fontId="1"/>
  </si>
  <si>
    <t>①亀岡市卓球協会ホームページからの申込み</t>
    <rPh sb="1" eb="4">
      <t>カメオカシ</t>
    </rPh>
    <rPh sb="4" eb="8">
      <t>タッキュウキョウカイ</t>
    </rPh>
    <phoneticPr fontId="1"/>
  </si>
  <si>
    <t>◆参加費</t>
    <rPh sb="1" eb="4">
      <t>サンカヒ</t>
    </rPh>
    <phoneticPr fontId="1"/>
  </si>
  <si>
    <t>費用</t>
    <rPh sb="0" eb="2">
      <t>ヒヨウ</t>
    </rPh>
    <phoneticPr fontId="1"/>
  </si>
  <si>
    <t>②西台卓球場へ申込書を持参(月曜日は休み)またはファックス、もしくはメール</t>
    <phoneticPr fontId="1"/>
  </si>
  <si>
    <t>TEL 0771-22-9050   FAX 0771-22-9077　メール nishidaihall@ma.e-broad.ne.jp</t>
    <phoneticPr fontId="1"/>
  </si>
  <si>
    <t>申込書Excelファイルをダウンロードすることもできます。</t>
    <rPh sb="0" eb="2">
      <t>モウシコミ</t>
    </rPh>
    <rPh sb="2" eb="3">
      <t>ショ</t>
    </rPh>
    <phoneticPr fontId="1"/>
  </si>
  <si>
    <t>受付人数</t>
    <rPh sb="0" eb="2">
      <t>ウケツケ</t>
    </rPh>
    <rPh sb="2" eb="4">
      <t>ニンズウ</t>
    </rPh>
    <phoneticPr fontId="1"/>
  </si>
  <si>
    <t>②各部の3,4位トーナメント1位には賞品を贈ります。</t>
    <rPh sb="1" eb="3">
      <t>カクブ</t>
    </rPh>
    <phoneticPr fontId="1"/>
  </si>
  <si>
    <r>
      <t xml:space="preserve">級(ABC)
</t>
    </r>
    <r>
      <rPr>
        <sz val="8"/>
        <rFont val="Yu Gothic"/>
        <family val="3"/>
        <charset val="128"/>
        <scheme val="minor"/>
      </rPr>
      <t>参考情報</t>
    </r>
    <rPh sb="7" eb="9">
      <t>サンコウ</t>
    </rPh>
    <rPh sb="9" eb="11">
      <t>ジョウホウ</t>
    </rPh>
    <phoneticPr fontId="1"/>
  </si>
  <si>
    <t>種目</t>
    <rPh sb="0" eb="2">
      <t>シュモク</t>
    </rPh>
    <phoneticPr fontId="1"/>
  </si>
  <si>
    <t>～</t>
    <phoneticPr fontId="1"/>
  </si>
  <si>
    <t>申込期間</t>
    <rPh sb="0" eb="2">
      <t>モウシコミ</t>
    </rPh>
    <rPh sb="2" eb="4">
      <t>キカン</t>
    </rPh>
    <phoneticPr fontId="1"/>
  </si>
  <si>
    <t>の間に申し込んでください。</t>
    <rPh sb="1" eb="2">
      <t>アイダ</t>
    </rPh>
    <rPh sb="3" eb="4">
      <t>モウ</t>
    </rPh>
    <rPh sb="5" eb="6">
      <t>コ</t>
    </rPh>
    <phoneticPr fontId="1"/>
  </si>
  <si>
    <t>大会開催日</t>
    <rPh sb="0" eb="2">
      <t>タイカイ</t>
    </rPh>
    <rPh sb="2" eb="4">
      <t>カイサイ</t>
    </rPh>
    <rPh sb="4" eb="5">
      <t>ヒ</t>
    </rPh>
    <phoneticPr fontId="1"/>
  </si>
  <si>
    <t>④駐車場は、体育館から北100mの第９駐車場をご利用下さい。      　</t>
    <rPh sb="11" eb="12">
      <t>キタ</t>
    </rPh>
    <phoneticPr fontId="1"/>
  </si>
  <si>
    <t>オープン大会のため、特に問いません。</t>
    <phoneticPr fontId="1"/>
  </si>
  <si>
    <t>段本事務局長　TEL 090-2283-4493　まで</t>
    <phoneticPr fontId="1"/>
  </si>
  <si>
    <t>申し込み先着300名です。</t>
    <rPh sb="0" eb="1">
      <t>モウ</t>
    </rPh>
    <rPh sb="2" eb="3">
      <t>コ</t>
    </rPh>
    <rPh sb="4" eb="6">
      <t>センチャク</t>
    </rPh>
    <rPh sb="9" eb="10">
      <t>メイ</t>
    </rPh>
    <phoneticPr fontId="1"/>
  </si>
  <si>
    <t>～</t>
    <phoneticPr fontId="1"/>
  </si>
  <si>
    <t>(開会式)</t>
    <rPh sb="1" eb="4">
      <t>カイカイシキ</t>
    </rPh>
    <phoneticPr fontId="1"/>
  </si>
  <si>
    <t>(決勝戦終了予定)</t>
    <rPh sb="1" eb="3">
      <t>ケッショウ</t>
    </rPh>
    <rPh sb="3" eb="4">
      <t>セン</t>
    </rPh>
    <rPh sb="4" eb="6">
      <t>シュウリョウ</t>
    </rPh>
    <rPh sb="6" eb="8">
      <t>ヨテイ</t>
    </rPh>
    <phoneticPr fontId="1"/>
  </si>
  <si>
    <t>④中学生以下の部　男・女別　シングルス戦</t>
    <phoneticPr fontId="1"/>
  </si>
  <si>
    <t>＊各部で参加者が５人以下の場合は、他のクラスと統合することがあります。</t>
    <rPh sb="2" eb="3">
      <t>ブ</t>
    </rPh>
    <rPh sb="13" eb="15">
      <t>バアイ</t>
    </rPh>
    <rPh sb="17" eb="18">
      <t>タ</t>
    </rPh>
    <phoneticPr fontId="1"/>
  </si>
  <si>
    <t>協会員800円、一般社会人･大学生1,000円、高校生800円、中学生以下500円</t>
    <rPh sb="6" eb="7">
      <t>エン</t>
    </rPh>
    <rPh sb="24" eb="27">
      <t>コウコウセイ</t>
    </rPh>
    <rPh sb="30" eb="31">
      <t>エン</t>
    </rPh>
    <rPh sb="32" eb="37">
      <t>チュウガクセイイカ</t>
    </rPh>
    <rPh sb="40" eb="41">
      <t>エン</t>
    </rPh>
    <phoneticPr fontId="1"/>
  </si>
  <si>
    <t>＊</t>
    <phoneticPr fontId="1"/>
  </si>
  <si>
    <t>です。</t>
    <phoneticPr fontId="1"/>
  </si>
  <si>
    <t>参加費は下記に振り込むか、西台卓球場に持参をお願いします。当日払いは受付けません。</t>
    <rPh sb="0" eb="3">
      <t>サンカヒ</t>
    </rPh>
    <rPh sb="4" eb="6">
      <t>カキ</t>
    </rPh>
    <rPh sb="7" eb="8">
      <t>フ</t>
    </rPh>
    <rPh sb="9" eb="10">
      <t>コ</t>
    </rPh>
    <rPh sb="13" eb="18">
      <t>ニシダイタッキュウジョウ</t>
    </rPh>
    <rPh sb="19" eb="21">
      <t>ジサン</t>
    </rPh>
    <rPh sb="23" eb="24">
      <t>ネガ</t>
    </rPh>
    <phoneticPr fontId="1"/>
  </si>
  <si>
    <t>【ゆうちょ銀行から振り込む場合】</t>
  </si>
  <si>
    <t>【他の銀行から振り込む場合】</t>
  </si>
  <si>
    <t>ゆうちょ銀行</t>
  </si>
  <si>
    <r>
      <t>ゆうちょ銀行 支店名： 四四八</t>
    </r>
    <r>
      <rPr>
        <sz val="9"/>
        <rFont val="Yu Gothic"/>
        <family val="3"/>
        <charset val="128"/>
        <scheme val="minor"/>
      </rPr>
      <t>(よんよんはち)</t>
    </r>
    <phoneticPr fontId="1"/>
  </si>
  <si>
    <t>口座番号 １４４４０－４６０４９２７１</t>
  </si>
  <si>
    <t>口座番号 ４６０４９２７</t>
  </si>
  <si>
    <t>口座名義 亀岡市卓球協会</t>
  </si>
  <si>
    <r>
      <t xml:space="preserve">種目
</t>
    </r>
    <r>
      <rPr>
        <sz val="8"/>
        <rFont val="Yu Gothic"/>
        <family val="3"/>
        <charset val="128"/>
        <scheme val="minor"/>
      </rPr>
      <t>①②③④</t>
    </r>
    <rPh sb="0" eb="2">
      <t>シュモク</t>
    </rPh>
    <phoneticPr fontId="1"/>
  </si>
  <si>
    <t>◆参加費の納入方法</t>
    <rPh sb="1" eb="4">
      <t>サンカヒ</t>
    </rPh>
    <rPh sb="5" eb="9">
      <t>ノウニュウホウホウ</t>
    </rPh>
    <phoneticPr fontId="1"/>
  </si>
  <si>
    <t>振り込みの場合は、振込名義を記載してください。</t>
    <rPh sb="0" eb="1">
      <t>フ</t>
    </rPh>
    <rPh sb="2" eb="3">
      <t>コ</t>
    </rPh>
    <rPh sb="5" eb="7">
      <t>バアイ</t>
    </rPh>
    <rPh sb="9" eb="11">
      <t>フリコミ</t>
    </rPh>
    <rPh sb="11" eb="13">
      <t>メイギ</t>
    </rPh>
    <rPh sb="14" eb="16">
      <t>キサイ</t>
    </rPh>
    <phoneticPr fontId="1"/>
  </si>
  <si>
    <t xml:space="preserve">➀　ゆうちょ銀行振込み </t>
    <phoneticPr fontId="1"/>
  </si>
  <si>
    <t>振込み名義（</t>
    <rPh sb="0" eb="2">
      <t>フリコ</t>
    </rPh>
    <phoneticPr fontId="1"/>
  </si>
  <si>
    <t>)</t>
    <phoneticPr fontId="1"/>
  </si>
  <si>
    <t>②　西台卓球場に持ち込み</t>
    <rPh sb="8" eb="9">
      <t>モ</t>
    </rPh>
    <rPh sb="10" eb="11">
      <t>コ</t>
    </rPh>
    <phoneticPr fontId="1"/>
  </si>
  <si>
    <t>↑60歳以上の方も出場可</t>
    <rPh sb="3" eb="4">
      <t>サイ</t>
    </rPh>
    <rPh sb="4" eb="6">
      <t>イジョウ</t>
    </rPh>
    <rPh sb="7" eb="8">
      <t>カタ</t>
    </rPh>
    <rPh sb="9" eb="11">
      <t>シュツジョウ</t>
    </rPh>
    <rPh sb="11" eb="12">
      <t>カ</t>
    </rPh>
    <phoneticPr fontId="1"/>
  </si>
  <si>
    <t>①一般の部 男・女別 シングルス戦</t>
    <phoneticPr fontId="1"/>
  </si>
  <si>
    <t>↑40歳以上、60歳以上、中学生以下のいずれの方も出場可</t>
    <rPh sb="3" eb="4">
      <t>サイ</t>
    </rPh>
    <rPh sb="4" eb="6">
      <t>イジョウ</t>
    </rPh>
    <rPh sb="9" eb="10">
      <t>サイ</t>
    </rPh>
    <rPh sb="10" eb="12">
      <t>イジョウ</t>
    </rPh>
    <rPh sb="13" eb="16">
      <t>チュウガクセイ</t>
    </rPh>
    <rPh sb="16" eb="18">
      <t>イカ</t>
    </rPh>
    <rPh sb="23" eb="24">
      <t>カタ</t>
    </rPh>
    <rPh sb="25" eb="27">
      <t>シュツジョウ</t>
    </rPh>
    <rPh sb="27" eb="28">
      <t>カ</t>
    </rPh>
    <phoneticPr fontId="1"/>
  </si>
  <si>
    <t>④中学生以下の部の申込者は、級欄に学年を記入願います。（例：中2・小5）</t>
    <rPh sb="7" eb="8">
      <t>ブ</t>
    </rPh>
    <phoneticPr fontId="1"/>
  </si>
  <si>
    <t>注)</t>
    <rPh sb="0" eb="1">
      <t>チュウ</t>
    </rPh>
    <phoneticPr fontId="1"/>
  </si>
  <si>
    <t>➀一般の部は、40歳以上、60歳以上、中学生以下のいずれの方も出場可</t>
    <rPh sb="1" eb="3">
      <t>イッパン</t>
    </rPh>
    <rPh sb="4" eb="5">
      <t>ブ</t>
    </rPh>
    <rPh sb="9" eb="10">
      <t>サイ</t>
    </rPh>
    <rPh sb="10" eb="12">
      <t>イジョウ</t>
    </rPh>
    <rPh sb="15" eb="16">
      <t>サイ</t>
    </rPh>
    <rPh sb="16" eb="18">
      <t>イジョウ</t>
    </rPh>
    <rPh sb="19" eb="22">
      <t>チュウガクセイ</t>
    </rPh>
    <rPh sb="22" eb="24">
      <t>イカ</t>
    </rPh>
    <rPh sb="29" eb="30">
      <t>カタ</t>
    </rPh>
    <rPh sb="31" eb="33">
      <t>シュツジョウ</t>
    </rPh>
    <rPh sb="33" eb="34">
      <t>カ</t>
    </rPh>
    <phoneticPr fontId="1"/>
  </si>
  <si>
    <t>②40歳以上の部は、60歳以上の方も出場可</t>
    <rPh sb="3" eb="4">
      <t>サイ</t>
    </rPh>
    <rPh sb="4" eb="6">
      <t>イジョウ</t>
    </rPh>
    <rPh sb="7" eb="8">
      <t>ブ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</si>
  <si>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ランクの強い順</t>
    </r>
    <r>
      <rPr>
        <sz val="11"/>
        <rFont val="Yu Gothic"/>
        <family val="3"/>
        <charset val="128"/>
        <scheme val="minor"/>
      </rPr>
      <t>に記入して下さい。用紙が不足する場合は、コピーして使ってください。</t>
    </r>
    <phoneticPr fontId="1"/>
  </si>
  <si>
    <t>亀岡市曽我部町穴太土渕33-1 （京都縦貫道亀岡インターから国道372号線を西に500m）</t>
    <rPh sb="30" eb="32">
      <t>コクドウ</t>
    </rPh>
    <rPh sb="35" eb="37">
      <t>ゴウセン</t>
    </rPh>
    <rPh sb="38" eb="39">
      <t>ニシ</t>
    </rPh>
    <phoneticPr fontId="1"/>
  </si>
  <si>
    <t>「****年4月1日時点の年齢」の西暦年は申込書のページも修正必要</t>
    <rPh sb="5" eb="6">
      <t>ネン</t>
    </rPh>
    <rPh sb="7" eb="8">
      <t>ガツ</t>
    </rPh>
    <rPh sb="9" eb="10">
      <t>ニチ</t>
    </rPh>
    <rPh sb="10" eb="12">
      <t>ジテン</t>
    </rPh>
    <rPh sb="13" eb="15">
      <t>ネンレイ</t>
    </rPh>
    <rPh sb="17" eb="19">
      <t>セイレキ</t>
    </rPh>
    <rPh sb="19" eb="20">
      <t>ネン</t>
    </rPh>
    <rPh sb="21" eb="24">
      <t>モウシコミショ</t>
    </rPh>
    <rPh sb="29" eb="31">
      <t>シュウセイ</t>
    </rPh>
    <rPh sb="31" eb="33">
      <t>ヒツヨウ</t>
    </rPh>
    <phoneticPr fontId="1"/>
  </si>
  <si>
    <t>参加費の納入期限は</t>
    <rPh sb="0" eb="3">
      <t>サンカヒ</t>
    </rPh>
    <rPh sb="4" eb="6">
      <t>ノウニュウ</t>
    </rPh>
    <rPh sb="6" eb="8">
      <t>キゲン</t>
    </rPh>
    <phoneticPr fontId="1"/>
  </si>
  <si>
    <t>以降の棄権・キャンセルは参加費を請求させて頂きます。</t>
    <phoneticPr fontId="1"/>
  </si>
  <si>
    <t>主催　亀岡市卓球協会</t>
  </si>
  <si>
    <t>第6回 亀岡オープン卓球大会(年代別シングルス)</t>
    <phoneticPr fontId="1"/>
  </si>
  <si>
    <t>亀岡運動公園体育館・大フロア    （TEL 0771-25-0372）</t>
  </si>
  <si>
    <t>午前9:30</t>
    <rPh sb="0" eb="2">
      <t>ゴゼン</t>
    </rPh>
    <phoneticPr fontId="1"/>
  </si>
  <si>
    <t>②40歳以上の部　男・女別　シングルス戦　(2026年4月1日時点で40歳以上の方)</t>
    <rPh sb="3" eb="4">
      <t>サイ</t>
    </rPh>
    <rPh sb="4" eb="6">
      <t>イジョウ</t>
    </rPh>
    <rPh sb="31" eb="33">
      <t>ジテン</t>
    </rPh>
    <rPh sb="36" eb="37">
      <t>サイ</t>
    </rPh>
    <rPh sb="37" eb="39">
      <t>イジョウ</t>
    </rPh>
    <rPh sb="40" eb="41">
      <t>カタ</t>
    </rPh>
    <phoneticPr fontId="1"/>
  </si>
  <si>
    <t>③60歳以上の部　男・女別　シングルス戦　(2026年4月1日時点で60歳以上の方)</t>
    <rPh sb="3" eb="4">
      <t>サイ</t>
    </rPh>
    <rPh sb="4" eb="6">
      <t>イジョウ</t>
    </rPh>
    <rPh sb="31" eb="33">
      <t>ジテン</t>
    </rPh>
    <rPh sb="36" eb="37">
      <t>サイ</t>
    </rPh>
    <rPh sb="37" eb="39">
      <t>イジョウ</t>
    </rPh>
    <rPh sb="40" eb="41">
      <t>カタ</t>
    </rPh>
    <phoneticPr fontId="1"/>
  </si>
  <si>
    <t>種目  ①一般の部　 ②40歳以上の部　③60歳以上の部  (2026年4月1日時点の年齢)　　④中学生以下の部　　</t>
    <rPh sb="40" eb="42">
      <t>ジテン</t>
    </rPh>
    <rPh sb="43" eb="45">
      <t>ネンレイ</t>
    </rPh>
    <phoneticPr fontId="1"/>
  </si>
  <si>
    <t>より先行受付</t>
    <rPh sb="2" eb="4">
      <t>センコウ</t>
    </rPh>
    <rPh sb="4" eb="6">
      <t>ウケツケ</t>
    </rPh>
    <phoneticPr fontId="1"/>
  </si>
  <si>
    <t>受付終了しましたら参加者受付名簿を協会ホームページに掲載します。</t>
    <rPh sb="0" eb="2">
      <t>ウケツケ</t>
    </rPh>
    <rPh sb="2" eb="4">
      <t>シュウリョウ</t>
    </rPh>
    <rPh sb="9" eb="12">
      <t>サンカシャ</t>
    </rPh>
    <rPh sb="12" eb="14">
      <t>ウケツケ</t>
    </rPh>
    <phoneticPr fontId="1"/>
  </si>
  <si>
    <t>参加費の振り込みは、協会ホームページで受付けを確認後にお願いします。</t>
    <rPh sb="0" eb="3">
      <t>サンカヒ</t>
    </rPh>
    <rPh sb="4" eb="5">
      <t>フ</t>
    </rPh>
    <rPh sb="6" eb="7">
      <t>コ</t>
    </rPh>
    <rPh sb="10" eb="12">
      <t>キョウカイ</t>
    </rPh>
    <rPh sb="19" eb="21">
      <t>ウケツ</t>
    </rPh>
    <rPh sb="23" eb="26">
      <t>カクニンゴ</t>
    </rPh>
    <rPh sb="28" eb="29">
      <t>ネガ</t>
    </rPh>
    <phoneticPr fontId="1"/>
  </si>
  <si>
    <t>ホームページを見れない方は、協会事務局 段本(℡090-2283-4493)に電話してください。</t>
    <rPh sb="7" eb="8">
      <t>ミ</t>
    </rPh>
    <rPh sb="11" eb="12">
      <t>カタ</t>
    </rPh>
    <rPh sb="14" eb="16">
      <t>キョウカイ</t>
    </rPh>
    <rPh sb="16" eb="19">
      <t>ジムキョク</t>
    </rPh>
    <rPh sb="20" eb="22">
      <t>ダンモト</t>
    </rPh>
    <rPh sb="39" eb="41">
      <t>デンワ</t>
    </rPh>
    <phoneticPr fontId="1"/>
  </si>
  <si>
    <t>亀岡市卓球協会員と亀岡市/南丹市/京丹波町の在住,在勤,在学者は</t>
    <rPh sb="11" eb="12">
      <t>シ</t>
    </rPh>
    <rPh sb="15" eb="16">
      <t>シ</t>
    </rPh>
    <rPh sb="20" eb="21">
      <t>チョウ</t>
    </rPh>
    <rPh sb="22" eb="24">
      <t>ザイジュウ</t>
    </rPh>
    <rPh sb="25" eb="27">
      <t>ザイキン</t>
    </rPh>
    <rPh sb="30" eb="31">
      <t>シャ</t>
    </rPh>
    <phoneticPr fontId="1"/>
  </si>
  <si>
    <t>⇒</t>
    <phoneticPr fontId="1"/>
  </si>
  <si>
    <t>予選リーグは3ゲームマッチ、ト－ナメントは5ゲームマッチとします。</t>
    <rPh sb="0" eb="2">
      <t>ヨセン</t>
    </rPh>
    <phoneticPr fontId="1"/>
  </si>
  <si>
    <t>①各部の決勝トーナメント1～3位まで賞状と賞品(中学生の部は楯)を贈ります。</t>
    <rPh sb="1" eb="3">
      <t>カクブ</t>
    </rPh>
    <rPh sb="3" eb="4">
      <t>チュウブ</t>
    </rPh>
    <rPh sb="4" eb="6">
      <t>ケッショウ</t>
    </rPh>
    <rPh sb="15" eb="16">
      <t>イ</t>
    </rPh>
    <rPh sb="18" eb="20">
      <t>ショウジョウ</t>
    </rPh>
    <rPh sb="21" eb="23">
      <t>ショウヒン</t>
    </rPh>
    <rPh sb="24" eb="27">
      <t>チュウガクセイ</t>
    </rPh>
    <rPh sb="28" eb="29">
      <t>ブ</t>
    </rPh>
    <rPh sb="30" eb="31">
      <t>タテ</t>
    </rPh>
    <rPh sb="33" eb="34">
      <t>オク</t>
    </rPh>
    <phoneticPr fontId="1"/>
  </si>
  <si>
    <t>③昼食(800円)ご希望の方は、数量をまとめて申し込んで下さい。（当日受付不可）　</t>
    <rPh sb="7" eb="8">
      <t>エン</t>
    </rPh>
    <phoneticPr fontId="1"/>
  </si>
  <si>
    <t>【ご注意】弁当代が800円に改定されています</t>
    <rPh sb="2" eb="4">
      <t>チュウイ</t>
    </rPh>
    <rPh sb="5" eb="7">
      <t>ベントウ</t>
    </rPh>
    <rPh sb="7" eb="8">
      <t>ダイ</t>
    </rPh>
    <rPh sb="12" eb="13">
      <t>エン</t>
    </rPh>
    <rPh sb="14" eb="16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</si>
</sst>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&quot;年&quot;m&quot;月&quot;d&quot;日&quot;;@"/>
    <numFmt numFmtId="177" formatCode="m&quot;月&quot;d&quot;日&quot;;@"/>
    <numFmt numFmtId="178" formatCode="#,##0&quot;円&quot;"/>
    <numFmt numFmtId="179" formatCode="h:mm;@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name val="Yu Gothic"/>
      <family val="2"/>
      <scheme val="minor"/>
    </font>
    <font>
      <u/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4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u/>
      <sz val="14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/>
    <xf numFmtId="176" fontId="6" fillId="0" borderId="0" xfId="0" applyNumberFormat="1" applyFont="1" applyAlignment="1"/>
    <xf numFmtId="0" fontId="6" fillId="0" borderId="0" xfId="0" applyFont="1" applyBorder="1" applyAlignment="1"/>
    <xf numFmtId="5" fontId="6" fillId="0" borderId="0" xfId="0" applyNumberFormat="1" applyFont="1" applyBorder="1" applyAlignment="1"/>
    <xf numFmtId="0" fontId="6" fillId="0" borderId="0" xfId="0" applyFont="1" applyBorder="1"/>
    <xf numFmtId="177" fontId="6" fillId="0" borderId="0" xfId="0" applyNumberFormat="1" applyFont="1" applyAlignment="1">
      <alignment wrapText="1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76" fontId="8" fillId="0" borderId="0" xfId="0" applyNumberFormat="1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178" fontId="2" fillId="0" borderId="3" xfId="0" applyNumberFormat="1" applyFont="1" applyBorder="1" applyAlignment="1">
      <alignment horizontal="right" vertical="center"/>
    </xf>
    <xf numFmtId="179" fontId="2" fillId="0" borderId="0" xfId="0" applyNumberFormat="1" applyFont="1" applyAlignment="1"/>
    <xf numFmtId="177" fontId="2" fillId="0" borderId="0" xfId="0" applyNumberFormat="1" applyFont="1" applyAlignment="1">
      <alignment wrapText="1"/>
    </xf>
    <xf numFmtId="176" fontId="8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/>
    </xf>
    <xf numFmtId="176" fontId="2" fillId="0" borderId="0" xfId="0" applyNumberFormat="1" applyFont="1"/>
    <xf numFmtId="177" fontId="2" fillId="0" borderId="0" xfId="0" applyNumberFormat="1" applyFont="1" applyAlignment="1">
      <alignment horizontal="left"/>
    </xf>
    <xf numFmtId="0" fontId="15" fillId="0" borderId="0" xfId="0" applyFont="1"/>
    <xf numFmtId="0" fontId="2" fillId="0" borderId="0" xfId="0" applyFont="1" applyBorder="1" applyAlignment="1">
      <alignment shrinkToFit="1"/>
    </xf>
    <xf numFmtId="0" fontId="2" fillId="0" borderId="0" xfId="0" applyFont="1" applyAlignment="1"/>
    <xf numFmtId="0" fontId="8" fillId="0" borderId="0" xfId="0" applyFont="1"/>
    <xf numFmtId="0" fontId="2" fillId="0" borderId="0" xfId="0" applyFont="1" applyAlignment="1">
      <alignment vertical="top"/>
    </xf>
    <xf numFmtId="5" fontId="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0" fontId="16" fillId="0" borderId="0" xfId="0" applyFont="1"/>
    <xf numFmtId="5" fontId="6" fillId="0" borderId="0" xfId="0" applyNumberFormat="1" applyFont="1"/>
    <xf numFmtId="0" fontId="15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/>
    </xf>
    <xf numFmtId="176" fontId="18" fillId="0" borderId="0" xfId="0" applyNumberFormat="1" applyFont="1"/>
    <xf numFmtId="0" fontId="1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 vertical="top"/>
    </xf>
    <xf numFmtId="177" fontId="10" fillId="0" borderId="0" xfId="0" applyNumberFormat="1" applyFont="1" applyAlignment="1">
      <alignment horizontal="left"/>
    </xf>
    <xf numFmtId="177" fontId="10" fillId="0" borderId="0" xfId="0" applyNumberFormat="1" applyFont="1" applyAlignment="1">
      <alignment horizontal="right" shrinkToFit="1"/>
    </xf>
    <xf numFmtId="177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9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176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4</xdr:row>
      <xdr:rowOff>409574</xdr:rowOff>
    </xdr:from>
    <xdr:to>
      <xdr:col>21</xdr:col>
      <xdr:colOff>276225</xdr:colOff>
      <xdr:row>6</xdr:row>
      <xdr:rowOff>180974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144A9-9F87-432D-870F-24723EB82DF3}"/>
            </a:ext>
          </a:extLst>
        </xdr:cNvPr>
        <xdr:cNvSpPr txBox="1"/>
      </xdr:nvSpPr>
      <xdr:spPr>
        <a:xfrm>
          <a:off x="5734050" y="1457324"/>
          <a:ext cx="942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良ければ携帯</a:t>
          </a:r>
        </a:p>
      </xdr:txBody>
    </xdr:sp>
    <xdr:clientData/>
  </xdr:twoCellAnchor>
  <xdr:twoCellAnchor>
    <xdr:from>
      <xdr:col>2</xdr:col>
      <xdr:colOff>247650</xdr:colOff>
      <xdr:row>4</xdr:row>
      <xdr:rowOff>0</xdr:rowOff>
    </xdr:from>
    <xdr:to>
      <xdr:col>9</xdr:col>
      <xdr:colOff>114300</xdr:colOff>
      <xdr:row>4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652720-FE06-436B-A0CF-CAAB0DFAF318}"/>
            </a:ext>
          </a:extLst>
        </xdr:cNvPr>
        <xdr:cNvSpPr txBox="1"/>
      </xdr:nvSpPr>
      <xdr:spPr>
        <a:xfrm>
          <a:off x="857250" y="1047750"/>
          <a:ext cx="2000250" cy="14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/>
            <a:t>亀岡市卓球協会員は記載不要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3CF-5E9B-452A-A0BB-3796CE194691}">
  <sheetPr codeName="Sheet1"/>
  <dimension ref="A1:AO89"/>
  <sheetViews>
    <sheetView showZeros="0" view="pageBreakPreview" topLeftCell="A22" zoomScale="85" zoomScaleNormal="100" zoomScaleSheetLayoutView="85" workbookViewId="0">
      <selection activeCell="F46" sqref="F46"/>
    </sheetView>
  </sheetViews>
  <sheetFormatPr defaultColWidth="3.875" defaultRowHeight="18.75"/>
  <cols>
    <col min="1" max="3" width="3.875" style="1"/>
    <col min="4" max="4" width="3.875" style="1" customWidth="1"/>
    <col min="5" max="5" width="4" style="1" customWidth="1"/>
    <col min="6" max="6" width="4" style="1" bestFit="1" customWidth="1"/>
    <col min="7" max="25" width="3.875" style="1"/>
    <col min="26" max="26" width="3.875" style="1" hidden="1" customWidth="1"/>
    <col min="27" max="28" width="0" style="1" hidden="1" customWidth="1"/>
    <col min="29" max="39" width="3.875" style="1" hidden="1" customWidth="1"/>
    <col min="40" max="40" width="0" style="1" hidden="1" customWidth="1"/>
    <col min="41" max="16384" width="3.875" style="1"/>
  </cols>
  <sheetData>
    <row r="1" spans="1:41">
      <c r="A1" s="71" t="s">
        <v>2</v>
      </c>
      <c r="B1" s="72"/>
      <c r="Q1" s="3"/>
      <c r="R1" s="3"/>
      <c r="S1" s="3"/>
      <c r="T1" s="3"/>
      <c r="X1" s="11" t="s">
        <v>95</v>
      </c>
    </row>
    <row r="2" spans="1:41" ht="24">
      <c r="L2" s="2" t="str">
        <f>E5&amp;"のご案内"</f>
        <v>第6回 亀岡オープン卓球大会(年代別シングルス)のご案内</v>
      </c>
    </row>
    <row r="3" spans="1:41">
      <c r="A3" s="1" t="str">
        <f>"  "&amp;E5&amp;"を、下記の要領で開催致します。"</f>
        <v xml:space="preserve">  第6回 亀岡オープン卓球大会(年代別シングルス)を、下記の要領で開催致します。</v>
      </c>
    </row>
    <row r="4" spans="1:41" ht="18.75" customHeight="1">
      <c r="J4" s="4" t="s">
        <v>0</v>
      </c>
    </row>
    <row r="5" spans="1:41">
      <c r="A5" s="19" t="str">
        <f>IF(B5="","",COUNTA(B$5:B5)&amp;".")</f>
        <v>1.</v>
      </c>
      <c r="B5" s="1" t="s">
        <v>28</v>
      </c>
      <c r="E5" s="1" t="s">
        <v>96</v>
      </c>
    </row>
    <row r="6" spans="1:41" ht="18.75" customHeight="1">
      <c r="A6" s="19" t="str">
        <f>IF(B6="","",COUNTA(B$5:B6)&amp;".")</f>
        <v>2.</v>
      </c>
      <c r="B6" s="1" t="s">
        <v>29</v>
      </c>
      <c r="E6" s="13" t="s">
        <v>57</v>
      </c>
    </row>
    <row r="7" spans="1:41">
      <c r="A7" s="19" t="str">
        <f>IF(B7="","",COUNTA(B$5:B7)&amp;".")</f>
        <v>3.</v>
      </c>
      <c r="B7" s="1" t="s">
        <v>30</v>
      </c>
      <c r="E7" s="70">
        <v>45970</v>
      </c>
      <c r="F7" s="70"/>
      <c r="G7" s="70"/>
      <c r="H7" s="70"/>
      <c r="I7" s="15" t="str">
        <f>"("&amp;TEXT(E7,"aaa")&amp;")"</f>
        <v>(日)</v>
      </c>
      <c r="J7" s="5"/>
      <c r="K7" s="73" t="s">
        <v>98</v>
      </c>
      <c r="L7" s="73"/>
      <c r="M7" s="20" t="s">
        <v>61</v>
      </c>
      <c r="N7" s="3"/>
      <c r="O7" s="28" t="s">
        <v>60</v>
      </c>
      <c r="P7" s="73">
        <v>0.75</v>
      </c>
      <c r="Q7" s="73"/>
      <c r="R7" s="42" t="s">
        <v>62</v>
      </c>
      <c r="S7" s="3"/>
      <c r="T7" s="3"/>
    </row>
    <row r="8" spans="1:41" ht="18.75" customHeight="1">
      <c r="A8" s="19" t="str">
        <f>IF(B8="","",COUNTA(B$5:B8)&amp;".")</f>
        <v>4.</v>
      </c>
      <c r="B8" s="1" t="s">
        <v>31</v>
      </c>
      <c r="E8" s="1" t="s">
        <v>97</v>
      </c>
    </row>
    <row r="9" spans="1:41" s="3" customFormat="1">
      <c r="A9" s="19"/>
      <c r="B9" s="1"/>
      <c r="C9" s="1"/>
      <c r="D9" s="1"/>
      <c r="E9" s="1" t="s">
        <v>91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s="3" customFormat="1">
      <c r="A10" s="19" t="str">
        <f>IF(B10="","",COUNTA(B$5:B10)&amp;".")</f>
        <v>5.</v>
      </c>
      <c r="B10" s="1" t="s">
        <v>32</v>
      </c>
      <c r="C10" s="1"/>
      <c r="D10" s="1"/>
      <c r="E10" s="1" t="s">
        <v>84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9"/>
      <c r="F11" s="20" t="s">
        <v>85</v>
      </c>
      <c r="Y11" s="3"/>
      <c r="AC11" s="56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>
      <c r="A12" s="19" t="str">
        <f>IF(B12="","",COUNTA(B$5:B12)&amp;".")</f>
        <v/>
      </c>
      <c r="E12" s="1" t="s">
        <v>99</v>
      </c>
      <c r="Y12" s="56" t="s">
        <v>107</v>
      </c>
      <c r="Z12" s="50" t="s">
        <v>92</v>
      </c>
      <c r="AC12" s="56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>
      <c r="A13" s="19"/>
      <c r="F13" s="20" t="s">
        <v>83</v>
      </c>
    </row>
    <row r="14" spans="1:41">
      <c r="A14" s="19" t="str">
        <f>IF(B14="","",COUNTA(B$5:B14)&amp;".")</f>
        <v/>
      </c>
      <c r="E14" s="1" t="s">
        <v>100</v>
      </c>
      <c r="Y14" s="50"/>
    </row>
    <row r="15" spans="1:41">
      <c r="A15" s="19" t="str">
        <f>IF(B15="","",COUNTA(B$5:B15)&amp;".")</f>
        <v/>
      </c>
      <c r="E15" s="1" t="s">
        <v>63</v>
      </c>
    </row>
    <row r="16" spans="1:41">
      <c r="A16" s="19" t="str">
        <f>IF(B16="","",COUNTA(B$5:B16)&amp;".")</f>
        <v/>
      </c>
      <c r="E16" s="20" t="s">
        <v>64</v>
      </c>
    </row>
    <row r="17" spans="1:41">
      <c r="A17" s="19" t="str">
        <f>IF(B17="","",COUNTA(B$5:B17)&amp;".")</f>
        <v>6.</v>
      </c>
      <c r="B17" s="20" t="s">
        <v>53</v>
      </c>
      <c r="C17" s="20"/>
      <c r="D17" s="20"/>
      <c r="E17" s="70">
        <f>E7-32</f>
        <v>45938</v>
      </c>
      <c r="F17" s="70"/>
      <c r="G17" s="70"/>
      <c r="H17" s="70"/>
      <c r="I17" s="15" t="str">
        <f>"("&amp;TEXT(E17,"aaa")&amp;")"</f>
        <v>(水)</v>
      </c>
      <c r="J17" s="21" t="s">
        <v>52</v>
      </c>
      <c r="K17" s="70">
        <f>E7-18</f>
        <v>45952</v>
      </c>
      <c r="L17" s="70"/>
      <c r="M17" s="70"/>
      <c r="N17" s="70"/>
      <c r="O17" s="15" t="str">
        <f>"("&amp;TEXT(K17,"aaa")&amp;")"</f>
        <v>(水)</v>
      </c>
      <c r="P17" s="20" t="s">
        <v>54</v>
      </c>
      <c r="Q17" s="20"/>
      <c r="R17" s="20"/>
      <c r="S17" s="20"/>
      <c r="T17" s="20"/>
      <c r="U17" s="20"/>
      <c r="V17" s="20"/>
      <c r="W17" s="20"/>
      <c r="X17" s="20"/>
      <c r="Y17" s="58"/>
      <c r="AD17" s="55"/>
    </row>
    <row r="18" spans="1:41" s="50" customFormat="1">
      <c r="A18" s="60"/>
      <c r="E18" s="61"/>
      <c r="F18" s="61"/>
      <c r="G18" s="61"/>
      <c r="H18" s="62"/>
      <c r="I18" s="63"/>
      <c r="J18" s="61"/>
      <c r="K18" s="61"/>
      <c r="L18" s="61"/>
      <c r="M18" s="61"/>
      <c r="N18" s="62"/>
      <c r="O18" s="64"/>
      <c r="P18" s="64"/>
      <c r="Q18" s="65" t="s">
        <v>106</v>
      </c>
      <c r="R18" s="67">
        <f>E17-7</f>
        <v>45931</v>
      </c>
      <c r="S18" s="67"/>
      <c r="T18" s="66" t="s">
        <v>102</v>
      </c>
      <c r="U18" s="64"/>
      <c r="V18" s="64"/>
    </row>
    <row r="19" spans="1:41">
      <c r="A19" s="19" t="str">
        <f>IF(B19="","",COUNTA(B$5:B19)&amp;".")</f>
        <v>7.</v>
      </c>
      <c r="B19" s="1" t="s">
        <v>48</v>
      </c>
      <c r="E19" s="1" t="s">
        <v>59</v>
      </c>
    </row>
    <row r="20" spans="1:41">
      <c r="A20" s="19" t="str">
        <f>IF(B20="","",COUNTA(B$5:B20)&amp;".")</f>
        <v/>
      </c>
      <c r="E20" s="1" t="s">
        <v>103</v>
      </c>
      <c r="K20" s="11"/>
    </row>
    <row r="21" spans="1:41" ht="18.75" customHeight="1">
      <c r="A21" s="19" t="str">
        <f>IF(B21="","",COUNTA(B$5:B21)&amp;".")</f>
        <v/>
      </c>
      <c r="E21" s="53" t="s">
        <v>104</v>
      </c>
      <c r="G21" s="59"/>
      <c r="H21" s="59"/>
      <c r="R21" s="59"/>
      <c r="S21" s="59"/>
    </row>
    <row r="22" spans="1:41" ht="18.75" customHeight="1">
      <c r="A22" s="19" t="str">
        <f>IF(B22="","",COUNTA(B$5:B23)&amp;".")</f>
        <v/>
      </c>
      <c r="E22" s="1" t="s">
        <v>105</v>
      </c>
      <c r="G22" s="59"/>
      <c r="H22" s="59"/>
      <c r="R22" s="59"/>
      <c r="S22" s="59"/>
    </row>
    <row r="23" spans="1:41">
      <c r="A23" s="19" t="str">
        <f>IF(B23="","",COUNTA(B$5:B23)&amp;".")</f>
        <v>8.</v>
      </c>
      <c r="B23" s="1" t="s">
        <v>33</v>
      </c>
      <c r="E23" s="6" t="s">
        <v>65</v>
      </c>
      <c r="F23" s="6"/>
      <c r="G23" s="7"/>
      <c r="H23" s="7"/>
      <c r="I23" s="6"/>
      <c r="J23" s="8"/>
      <c r="K23" s="8"/>
      <c r="L23" s="8"/>
      <c r="M23" s="6"/>
      <c r="N23" s="6"/>
      <c r="O23" s="6"/>
      <c r="P23" s="6"/>
      <c r="Q23" s="6"/>
      <c r="R23" s="7"/>
      <c r="S23" s="7"/>
    </row>
    <row r="24" spans="1:41">
      <c r="A24" s="19" t="str">
        <f>IF(B24="","",COUNTA(B$5:B24)&amp;".")</f>
        <v/>
      </c>
      <c r="B24" s="20"/>
      <c r="C24" s="20"/>
      <c r="D24" s="20"/>
      <c r="E24" s="11" t="s">
        <v>66</v>
      </c>
      <c r="F24" s="47" t="s">
        <v>93</v>
      </c>
      <c r="G24" s="44"/>
      <c r="H24" s="44"/>
      <c r="K24" s="68">
        <f>K17+7</f>
        <v>45959</v>
      </c>
      <c r="L24" s="68"/>
      <c r="M24" s="68"/>
      <c r="N24" s="48" t="str">
        <f>"("&amp;TEXT(K24,"aaa")&amp;")"</f>
        <v>(水)</v>
      </c>
      <c r="O24" s="1" t="s">
        <v>67</v>
      </c>
      <c r="U24" s="20"/>
      <c r="V24" s="20"/>
    </row>
    <row r="25" spans="1:41">
      <c r="A25" s="19" t="str">
        <f>IF(B25="","",COUNTA(B$5:B25)&amp;".")</f>
        <v/>
      </c>
      <c r="E25" s="11" t="s">
        <v>66</v>
      </c>
      <c r="F25" s="69">
        <f>K17</f>
        <v>45952</v>
      </c>
      <c r="G25" s="69"/>
      <c r="H25" s="69"/>
      <c r="I25" s="69"/>
      <c r="J25" s="27" t="str">
        <f>"("&amp;TEXT(F25,"aaa")&amp;")"</f>
        <v>(水)</v>
      </c>
      <c r="K25" s="49" t="s">
        <v>94</v>
      </c>
      <c r="M25" s="43"/>
      <c r="N25" s="43"/>
      <c r="O25" s="43"/>
      <c r="P25" s="43"/>
      <c r="Q25" s="43"/>
      <c r="R25" s="43"/>
      <c r="S25" s="43"/>
      <c r="T25" s="43"/>
      <c r="U25" s="43"/>
      <c r="W25" s="43"/>
      <c r="X25" s="43"/>
      <c r="AD25" s="57"/>
    </row>
    <row r="26" spans="1:41" ht="18.75" customHeight="1">
      <c r="A26" s="19" t="str">
        <f>IF(B26="","",COUNTA(B$5:B26)&amp;".")</f>
        <v/>
      </c>
      <c r="E26" s="20" t="s">
        <v>68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W26" s="30"/>
      <c r="X26" s="25"/>
      <c r="Z26" s="20"/>
    </row>
    <row r="27" spans="1:41" ht="18.75" customHeight="1">
      <c r="A27" s="19" t="str">
        <f>IF(B27="","",COUNTA(B$5:B27)&amp;".")</f>
        <v/>
      </c>
      <c r="B27" s="13"/>
      <c r="C27" s="13"/>
      <c r="D27" s="13"/>
      <c r="E27" s="20" t="s">
        <v>69</v>
      </c>
      <c r="F27" s="20"/>
      <c r="G27" s="20"/>
      <c r="H27" s="20"/>
      <c r="I27" s="20"/>
      <c r="J27" s="20"/>
      <c r="K27" s="20"/>
      <c r="L27" s="20"/>
      <c r="M27" s="20"/>
      <c r="N27" s="20"/>
      <c r="O27" s="20" t="s">
        <v>70</v>
      </c>
      <c r="P27" s="20"/>
      <c r="Q27" s="20"/>
      <c r="R27" s="20"/>
      <c r="S27" s="20"/>
      <c r="W27" s="13"/>
      <c r="X27" s="13"/>
      <c r="AD27" s="57"/>
    </row>
    <row r="28" spans="1:41" ht="18" customHeight="1">
      <c r="A28" s="19" t="str">
        <f>IF(B28="","",COUNTA(B$5:B28)&amp;".")</f>
        <v/>
      </c>
      <c r="E28" s="20" t="s">
        <v>71</v>
      </c>
      <c r="F28" s="30"/>
      <c r="G28" s="30"/>
      <c r="H28" s="30"/>
      <c r="I28" s="30"/>
      <c r="J28" s="30"/>
      <c r="K28" s="30"/>
      <c r="L28" s="30"/>
      <c r="M28" s="30"/>
      <c r="N28" s="30"/>
      <c r="O28" s="20" t="s">
        <v>72</v>
      </c>
      <c r="P28" s="30"/>
      <c r="Q28" s="30"/>
      <c r="R28" s="20"/>
      <c r="T28" s="20"/>
      <c r="U28" s="20"/>
      <c r="V28" s="13"/>
      <c r="AD28" s="13"/>
      <c r="AE28" s="13"/>
      <c r="AF28" s="13"/>
      <c r="AG28" s="13"/>
      <c r="AH28" s="13"/>
      <c r="AK28" s="13"/>
      <c r="AL28" s="13"/>
      <c r="AM28" s="13"/>
      <c r="AN28" s="13"/>
      <c r="AO28" s="13"/>
    </row>
    <row r="29" spans="1:41" ht="18" customHeight="1">
      <c r="A29" s="19" t="str">
        <f>IF(B29="","",COUNTA(B$5:B29)&amp;".")</f>
        <v/>
      </c>
      <c r="B29" s="13"/>
      <c r="C29" s="13"/>
      <c r="D29" s="13"/>
      <c r="E29" s="20" t="s">
        <v>73</v>
      </c>
      <c r="F29" s="20"/>
      <c r="G29" s="20"/>
      <c r="H29" s="20"/>
      <c r="I29" s="20"/>
      <c r="J29" s="20"/>
      <c r="K29" s="20"/>
      <c r="L29" s="20"/>
      <c r="M29" s="20"/>
      <c r="N29" s="20"/>
      <c r="O29" s="20" t="s">
        <v>74</v>
      </c>
      <c r="W29" s="13"/>
      <c r="X29" s="13"/>
      <c r="AF29" s="13"/>
      <c r="AG29" s="48"/>
      <c r="AH29" s="48"/>
      <c r="AK29" s="13"/>
      <c r="AL29" s="13"/>
      <c r="AM29" s="13"/>
      <c r="AN29" s="13"/>
      <c r="AO29" s="13"/>
    </row>
    <row r="30" spans="1:41" ht="18" customHeight="1">
      <c r="A30" s="19" t="str">
        <f>IF(B30="","",COUNTA(B$5:B30)&amp;".")</f>
        <v/>
      </c>
      <c r="C30" s="9"/>
      <c r="D30" s="9"/>
      <c r="E30" s="20" t="s">
        <v>75</v>
      </c>
      <c r="F30" s="30"/>
      <c r="G30" s="30"/>
      <c r="H30" s="30"/>
      <c r="I30" s="30"/>
      <c r="J30" s="30"/>
      <c r="K30" s="30"/>
      <c r="L30" s="30"/>
      <c r="M30" s="30"/>
      <c r="N30" s="30"/>
      <c r="O30" s="20" t="s">
        <v>75</v>
      </c>
      <c r="P30" s="30"/>
      <c r="Q30" s="30"/>
      <c r="R30" s="30"/>
      <c r="S30" s="30"/>
      <c r="T30" s="13"/>
      <c r="U30" s="13"/>
      <c r="V30" s="13"/>
      <c r="W30" s="43"/>
      <c r="X30" s="43"/>
      <c r="Z30" s="13"/>
      <c r="AA30" s="13"/>
    </row>
    <row r="31" spans="1:41">
      <c r="A31" s="19" t="str">
        <f>IF(B31="","",COUNTA(B$5:B31)&amp;".")</f>
        <v>9.</v>
      </c>
      <c r="B31" s="1" t="s">
        <v>35</v>
      </c>
      <c r="E31" s="1" t="s">
        <v>42</v>
      </c>
      <c r="Y31" s="13"/>
      <c r="Z31" s="50"/>
    </row>
    <row r="32" spans="1:41" ht="18.75" customHeight="1">
      <c r="A32" s="19" t="str">
        <f>IF(B32="","",COUNTA(B$5:B32)&amp;".")</f>
        <v/>
      </c>
      <c r="F32" s="1" t="s">
        <v>26</v>
      </c>
    </row>
    <row r="33" spans="1:41">
      <c r="A33" s="19" t="str">
        <f>IF(B33="","",COUNTA(B$5:B33)&amp;".")</f>
        <v/>
      </c>
      <c r="C33" s="9"/>
      <c r="D33" s="9"/>
      <c r="E33" s="9"/>
      <c r="F33" s="1" t="s">
        <v>47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41">
      <c r="A34" s="19" t="str">
        <f>IF(B34="","",COUNTA(B$5:B34)&amp;".")</f>
        <v/>
      </c>
      <c r="E34" s="1" t="s">
        <v>45</v>
      </c>
    </row>
    <row r="35" spans="1:41">
      <c r="A35" s="19" t="str">
        <f>IF(B35="","",COUNTA(B$5:B35)&amp;".")</f>
        <v/>
      </c>
      <c r="F35" s="1" t="s">
        <v>3</v>
      </c>
    </row>
    <row r="36" spans="1:41">
      <c r="A36" s="19" t="str">
        <f>IF(B36="","",COUNTA(B$5:B36)&amp;".")</f>
        <v/>
      </c>
      <c r="F36" s="1" t="s">
        <v>46</v>
      </c>
      <c r="O36" s="10"/>
    </row>
    <row r="37" spans="1:41">
      <c r="A37" s="19" t="str">
        <f>IF(B37="","",COUNTA(B$5:B37)&amp;".")</f>
        <v>10.</v>
      </c>
      <c r="B37" s="1" t="s">
        <v>38</v>
      </c>
      <c r="E37" s="1" t="s">
        <v>39</v>
      </c>
    </row>
    <row r="38" spans="1:41">
      <c r="A38" s="19" t="str">
        <f>IF(B38="","",COUNTA(B$5:B38)&amp;".")</f>
        <v/>
      </c>
      <c r="K38" s="1" t="s">
        <v>41</v>
      </c>
    </row>
    <row r="39" spans="1:41">
      <c r="A39" s="19" t="str">
        <f>IF(B39="","",COUNTA(B$5:B39)&amp;".")</f>
        <v/>
      </c>
      <c r="E39" s="1" t="s">
        <v>108</v>
      </c>
    </row>
    <row r="40" spans="1:41">
      <c r="A40" s="19" t="str">
        <f>IF(B40="","",COUNTA(B$5:B40)&amp;".")</f>
        <v/>
      </c>
      <c r="E40" s="1" t="s">
        <v>40</v>
      </c>
    </row>
    <row r="41" spans="1:41" ht="18.75" customHeight="1">
      <c r="A41" s="19" t="str">
        <f>IF(B41="","",COUNTA(B$5:B41)&amp;".")</f>
        <v>11.</v>
      </c>
      <c r="B41" s="1" t="s">
        <v>34</v>
      </c>
      <c r="E41" s="17" t="s">
        <v>109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41" ht="18.75" customHeight="1">
      <c r="A42" s="19" t="str">
        <f>IF(B42="","",COUNTA(B$5:B42)&amp;".")</f>
        <v/>
      </c>
      <c r="E42" s="13" t="s">
        <v>49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AD42" s="57"/>
    </row>
    <row r="43" spans="1:41" ht="18.75" customHeight="1">
      <c r="A43" s="19" t="str">
        <f>IF(B43="","",COUNTA(B$5:B43)&amp;".")</f>
        <v>12.</v>
      </c>
      <c r="B43" s="1" t="s">
        <v>37</v>
      </c>
      <c r="E43" s="1" t="s">
        <v>27</v>
      </c>
      <c r="AD43" s="57"/>
    </row>
    <row r="44" spans="1:41" ht="18" customHeight="1">
      <c r="A44" s="19" t="str">
        <f>IF(B44="","",COUNTA(B$5:B44)&amp;".")</f>
        <v/>
      </c>
      <c r="E44" s="1" t="s">
        <v>4</v>
      </c>
    </row>
    <row r="45" spans="1:41" ht="18" customHeight="1">
      <c r="A45" s="19" t="str">
        <f>IF(B45="","",COUNTA(B$5:B45)&amp;".")</f>
        <v/>
      </c>
      <c r="E45" s="1" t="s">
        <v>110</v>
      </c>
    </row>
    <row r="46" spans="1:41" ht="18" customHeight="1">
      <c r="A46" s="19"/>
      <c r="F46" s="1" t="s">
        <v>111</v>
      </c>
    </row>
    <row r="47" spans="1:41" s="13" customFormat="1" ht="18" customHeight="1">
      <c r="A47" s="19" t="str">
        <f>IF(B47="","",COUNTA(B$5:B47)&amp;".")</f>
        <v/>
      </c>
      <c r="B47" s="1"/>
      <c r="C47" s="1"/>
      <c r="D47" s="1"/>
      <c r="E47" s="17" t="s">
        <v>56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X47" s="1"/>
      <c r="Y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8" customHeight="1">
      <c r="A48" s="19" t="str">
        <f>IF(B48="","",COUNTA(B$5:B48)&amp;".")</f>
        <v>13.</v>
      </c>
      <c r="B48" s="1" t="s">
        <v>36</v>
      </c>
      <c r="E48" s="1" t="s">
        <v>58</v>
      </c>
      <c r="W48" s="11" t="s">
        <v>5</v>
      </c>
      <c r="Y48" s="12"/>
    </row>
    <row r="49" spans="1:41" ht="18" customHeight="1"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</row>
    <row r="50" spans="1:41" s="13" customFormat="1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8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2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</row>
    <row r="52" spans="1:41" s="13" customFormat="1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8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2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</row>
    <row r="54" spans="1:41" ht="18" customHeight="1"/>
    <row r="55" spans="1:41" ht="18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7" spans="1:41" s="13" customFormat="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s="13" customFormat="1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41" s="13" customFormat="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41" s="13" customFormat="1" ht="21.75" customHeight="1"/>
    <row r="61" spans="1:41" s="13" customFormat="1" ht="12.75" customHeight="1"/>
    <row r="62" spans="1:41" s="13" customFormat="1" ht="21.75" customHeight="1"/>
    <row r="63" spans="1:41" s="13" customFormat="1" ht="12.75" customHeight="1"/>
    <row r="64" spans="1:41" s="13" customFormat="1" ht="21.75" customHeight="1"/>
    <row r="65" spans="1:41" s="13" customFormat="1" ht="12.75" customHeight="1"/>
    <row r="66" spans="1:41" s="13" customFormat="1" ht="21.75" customHeight="1"/>
    <row r="67" spans="1:41" s="13" customFormat="1" ht="12.75" customHeight="1"/>
    <row r="68" spans="1:41" s="13" customFormat="1" ht="21.75" customHeight="1"/>
    <row r="69" spans="1:41" s="13" customFormat="1" ht="12.75" customHeight="1"/>
    <row r="70" spans="1:41" s="13" customFormat="1" ht="21.75" customHeight="1"/>
    <row r="71" spans="1:41" s="13" customFormat="1" ht="12.75" customHeight="1"/>
    <row r="72" spans="1:41" s="13" customFormat="1" ht="21.75" customHeight="1"/>
    <row r="73" spans="1:41" s="13" customFormat="1" ht="12.75" customHeight="1"/>
    <row r="74" spans="1:41" s="13" customFormat="1" ht="21.75" customHeight="1"/>
    <row r="75" spans="1:41" s="13" customFormat="1" ht="12.75" customHeight="1"/>
    <row r="76" spans="1:41" s="13" customFormat="1" ht="21.75" customHeight="1"/>
    <row r="77" spans="1:41" s="13" customFormat="1" ht="12.75" customHeight="1"/>
    <row r="78" spans="1:41" s="13" customFormat="1" ht="21.75" customHeight="1"/>
    <row r="79" spans="1:41" ht="21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</row>
    <row r="80" spans="1:41" ht="21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21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21.75" customHeight="1"/>
    <row r="83" spans="1:24" ht="21.75" customHeight="1"/>
    <row r="84" spans="1:24" ht="21.75" customHeight="1"/>
    <row r="85" spans="1:24" ht="21.75" customHeight="1"/>
    <row r="86" spans="1:24" ht="21.75" customHeight="1"/>
    <row r="89" spans="1:24" ht="18.75" customHeight="1"/>
  </sheetData>
  <mergeCells count="9">
    <mergeCell ref="R18:S18"/>
    <mergeCell ref="K24:M24"/>
    <mergeCell ref="F25:I25"/>
    <mergeCell ref="E7:H7"/>
    <mergeCell ref="A1:B1"/>
    <mergeCell ref="P7:Q7"/>
    <mergeCell ref="K7:L7"/>
    <mergeCell ref="E17:H17"/>
    <mergeCell ref="K17:N17"/>
  </mergeCells>
  <phoneticPr fontId="1"/>
  <pageMargins left="0.5" right="0.11811023622047245" top="0.35" bottom="0.11811023622047245" header="0.31496062992125984" footer="0.11811023622047245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B408-8C6C-4EE5-AF18-61F81B186383}">
  <dimension ref="A1:AF35"/>
  <sheetViews>
    <sheetView showZeros="0" tabSelected="1" topLeftCell="A22" zoomScaleNormal="100" workbookViewId="0">
      <selection activeCell="D39" sqref="D39"/>
    </sheetView>
  </sheetViews>
  <sheetFormatPr defaultRowHeight="18.75"/>
  <cols>
    <col min="1" max="26" width="4" style="20" customWidth="1"/>
    <col min="27" max="29" width="4" style="20" hidden="1" customWidth="1"/>
    <col min="30" max="32" width="9" style="20" hidden="1" customWidth="1"/>
    <col min="33" max="34" width="0" style="20" hidden="1" customWidth="1"/>
    <col min="35" max="16384" width="9" style="20"/>
  </cols>
  <sheetData>
    <row r="1" spans="1:30" ht="27" customHeight="1">
      <c r="C1" s="22"/>
      <c r="D1" s="23" t="str">
        <f>大会案内!E5&amp;"参加申込書"</f>
        <v>第6回 亀岡オープン卓球大会(年代別シングルス)参加申込書</v>
      </c>
      <c r="E1" s="22"/>
      <c r="G1" s="24"/>
      <c r="H1" s="24"/>
      <c r="I1" s="24"/>
      <c r="J1" s="24"/>
      <c r="K1" s="24"/>
      <c r="L1" s="24"/>
      <c r="M1" s="22"/>
      <c r="N1" s="22"/>
    </row>
    <row r="2" spans="1:30">
      <c r="E2" s="25" t="s">
        <v>55</v>
      </c>
      <c r="F2" s="90">
        <f>大会案内!E7</f>
        <v>45970</v>
      </c>
      <c r="G2" s="90"/>
      <c r="H2" s="90"/>
      <c r="I2" s="90"/>
      <c r="J2" s="26" t="str">
        <f>"("&amp;TEXT(F2,"aaa")&amp;")"</f>
        <v>(日)</v>
      </c>
      <c r="M2" s="25" t="s">
        <v>53</v>
      </c>
      <c r="N2" s="86">
        <f>大会案内!E17</f>
        <v>45938</v>
      </c>
      <c r="O2" s="86"/>
      <c r="P2" s="86"/>
      <c r="Q2" s="86"/>
      <c r="R2" s="27" t="str">
        <f>"("&amp;TEXT(N2,"aaa")&amp;")"</f>
        <v>(水)</v>
      </c>
      <c r="S2" s="28" t="s">
        <v>52</v>
      </c>
      <c r="T2" s="86">
        <f>大会案内!K17</f>
        <v>45952</v>
      </c>
      <c r="U2" s="86"/>
      <c r="V2" s="86"/>
      <c r="W2" s="86"/>
      <c r="X2" s="27" t="str">
        <f>"("&amp;TEXT(T2,"aaa")&amp;")"</f>
        <v>(水)</v>
      </c>
    </row>
    <row r="3" spans="1:30" s="30" customFormat="1" ht="33.75" customHeight="1">
      <c r="A3" s="95" t="s">
        <v>6</v>
      </c>
      <c r="B3" s="95"/>
      <c r="C3" s="79"/>
      <c r="D3" s="80"/>
      <c r="E3" s="80"/>
      <c r="F3" s="80"/>
      <c r="G3" s="80"/>
      <c r="H3" s="80"/>
      <c r="I3" s="80"/>
      <c r="J3" s="81"/>
      <c r="K3" s="29"/>
      <c r="M3" s="31" t="s">
        <v>7</v>
      </c>
      <c r="N3" s="79"/>
      <c r="O3" s="80"/>
      <c r="P3" s="80"/>
      <c r="Q3" s="80"/>
      <c r="R3" s="81"/>
      <c r="S3" s="32" t="s">
        <v>10</v>
      </c>
      <c r="T3" s="79"/>
      <c r="U3" s="80"/>
      <c r="V3" s="80"/>
      <c r="W3" s="80"/>
      <c r="X3" s="81"/>
    </row>
    <row r="4" spans="1:30" ht="3" customHeight="1">
      <c r="B4" s="25"/>
      <c r="C4" s="33"/>
      <c r="D4" s="34"/>
      <c r="E4" s="34"/>
      <c r="F4" s="34"/>
      <c r="G4" s="34"/>
      <c r="H4" s="34"/>
      <c r="I4" s="34"/>
      <c r="J4" s="34"/>
      <c r="M4" s="25"/>
      <c r="N4" s="34"/>
      <c r="O4" s="34"/>
      <c r="P4" s="34"/>
      <c r="Q4" s="34"/>
      <c r="R4" s="35"/>
      <c r="S4" s="36"/>
      <c r="T4" s="36"/>
      <c r="U4" s="36"/>
      <c r="V4" s="36"/>
      <c r="W4" s="36"/>
      <c r="X4" s="22"/>
    </row>
    <row r="5" spans="1:30" s="30" customFormat="1" ht="33.75" customHeight="1">
      <c r="A5" s="96" t="s">
        <v>9</v>
      </c>
      <c r="B5" s="95"/>
      <c r="C5" s="37" t="s">
        <v>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1"/>
    </row>
    <row r="6" spans="1:30" ht="3" customHeight="1">
      <c r="N6" s="22"/>
      <c r="R6" s="22"/>
      <c r="T6" s="22"/>
      <c r="X6" s="22"/>
    </row>
    <row r="7" spans="1:30" s="30" customFormat="1" ht="33.75" customHeight="1">
      <c r="M7" s="31" t="s">
        <v>11</v>
      </c>
      <c r="N7" s="79"/>
      <c r="O7" s="80"/>
      <c r="P7" s="80"/>
      <c r="Q7" s="80"/>
      <c r="R7" s="81"/>
      <c r="S7" s="32" t="s">
        <v>10</v>
      </c>
      <c r="T7" s="79"/>
      <c r="U7" s="80"/>
      <c r="V7" s="80"/>
      <c r="W7" s="80"/>
      <c r="X7" s="81"/>
    </row>
    <row r="8" spans="1:30" ht="2.25" customHeight="1">
      <c r="N8" s="22"/>
      <c r="R8" s="22"/>
      <c r="T8" s="22"/>
      <c r="X8" s="22"/>
    </row>
    <row r="9" spans="1:30" s="53" customFormat="1" ht="18.75" customHeight="1">
      <c r="A9" s="97" t="s">
        <v>101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Z9" s="56" t="s">
        <v>107</v>
      </c>
      <c r="AA9" s="50" t="s">
        <v>92</v>
      </c>
      <c r="AD9" s="50"/>
    </row>
    <row r="10" spans="1:30">
      <c r="C10" s="25" t="s">
        <v>87</v>
      </c>
      <c r="D10" s="52" t="s">
        <v>88</v>
      </c>
      <c r="E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30">
      <c r="D11" s="52" t="s">
        <v>89</v>
      </c>
      <c r="E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30">
      <c r="D12" s="20" t="s">
        <v>86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30" ht="21.75" customHeight="1">
      <c r="A13" s="20" t="s">
        <v>1</v>
      </c>
      <c r="C13" s="20" t="s">
        <v>64</v>
      </c>
    </row>
    <row r="14" spans="1:30">
      <c r="C14" s="20" t="s">
        <v>90</v>
      </c>
    </row>
    <row r="15" spans="1:30" s="30" customFormat="1" ht="36" customHeight="1">
      <c r="A15" s="46"/>
      <c r="B15" s="75" t="s">
        <v>13</v>
      </c>
      <c r="C15" s="75"/>
      <c r="D15" s="75"/>
      <c r="E15" s="75"/>
      <c r="F15" s="46" t="s">
        <v>12</v>
      </c>
      <c r="G15" s="74" t="s">
        <v>76</v>
      </c>
      <c r="H15" s="75"/>
      <c r="I15" s="76" t="s">
        <v>50</v>
      </c>
      <c r="J15" s="77"/>
      <c r="K15" s="74" t="s">
        <v>14</v>
      </c>
      <c r="L15" s="75"/>
      <c r="M15" s="46"/>
      <c r="N15" s="75" t="s">
        <v>13</v>
      </c>
      <c r="O15" s="75"/>
      <c r="P15" s="75"/>
      <c r="Q15" s="75"/>
      <c r="R15" s="46" t="s">
        <v>12</v>
      </c>
      <c r="S15" s="74" t="s">
        <v>51</v>
      </c>
      <c r="T15" s="75"/>
      <c r="U15" s="76" t="s">
        <v>50</v>
      </c>
      <c r="V15" s="77"/>
      <c r="W15" s="74" t="s">
        <v>14</v>
      </c>
      <c r="X15" s="75"/>
    </row>
    <row r="16" spans="1:30" s="30" customFormat="1" ht="33.75" customHeight="1">
      <c r="A16" s="46">
        <v>1</v>
      </c>
      <c r="B16" s="87"/>
      <c r="C16" s="88"/>
      <c r="D16" s="88"/>
      <c r="E16" s="89"/>
      <c r="F16" s="45"/>
      <c r="G16" s="75"/>
      <c r="H16" s="75"/>
      <c r="I16" s="75"/>
      <c r="J16" s="75"/>
      <c r="K16" s="78"/>
      <c r="L16" s="78"/>
      <c r="M16" s="46">
        <v>11</v>
      </c>
      <c r="N16" s="87"/>
      <c r="O16" s="88"/>
      <c r="P16" s="88"/>
      <c r="Q16" s="89"/>
      <c r="R16" s="45"/>
      <c r="S16" s="75"/>
      <c r="T16" s="75"/>
      <c r="U16" s="75"/>
      <c r="V16" s="75"/>
      <c r="W16" s="78"/>
      <c r="X16" s="78"/>
    </row>
    <row r="17" spans="1:24" s="30" customFormat="1" ht="33.75" customHeight="1">
      <c r="A17" s="46">
        <v>2</v>
      </c>
      <c r="B17" s="87"/>
      <c r="C17" s="88"/>
      <c r="D17" s="88"/>
      <c r="E17" s="89"/>
      <c r="F17" s="45"/>
      <c r="G17" s="75"/>
      <c r="H17" s="75"/>
      <c r="I17" s="75"/>
      <c r="J17" s="75"/>
      <c r="K17" s="78"/>
      <c r="L17" s="78"/>
      <c r="M17" s="46">
        <v>12</v>
      </c>
      <c r="N17" s="87"/>
      <c r="O17" s="88"/>
      <c r="P17" s="88"/>
      <c r="Q17" s="89"/>
      <c r="R17" s="45"/>
      <c r="S17" s="75"/>
      <c r="T17" s="75"/>
      <c r="U17" s="75"/>
      <c r="V17" s="75"/>
      <c r="W17" s="78"/>
      <c r="X17" s="78"/>
    </row>
    <row r="18" spans="1:24" s="30" customFormat="1" ht="33.75" customHeight="1">
      <c r="A18" s="46">
        <v>3</v>
      </c>
      <c r="B18" s="87"/>
      <c r="C18" s="88"/>
      <c r="D18" s="88"/>
      <c r="E18" s="89"/>
      <c r="F18" s="45"/>
      <c r="G18" s="75"/>
      <c r="H18" s="75"/>
      <c r="I18" s="75"/>
      <c r="J18" s="75"/>
      <c r="K18" s="78"/>
      <c r="L18" s="78"/>
      <c r="M18" s="46">
        <v>13</v>
      </c>
      <c r="N18" s="87"/>
      <c r="O18" s="88"/>
      <c r="P18" s="88"/>
      <c r="Q18" s="89"/>
      <c r="R18" s="45"/>
      <c r="S18" s="75"/>
      <c r="T18" s="75"/>
      <c r="U18" s="75"/>
      <c r="V18" s="75"/>
      <c r="W18" s="78"/>
      <c r="X18" s="78"/>
    </row>
    <row r="19" spans="1:24" s="30" customFormat="1" ht="33.75" customHeight="1">
      <c r="A19" s="46">
        <v>4</v>
      </c>
      <c r="B19" s="87"/>
      <c r="C19" s="88"/>
      <c r="D19" s="88"/>
      <c r="E19" s="89"/>
      <c r="F19" s="45"/>
      <c r="G19" s="75"/>
      <c r="H19" s="75"/>
      <c r="I19" s="75"/>
      <c r="J19" s="75"/>
      <c r="K19" s="78"/>
      <c r="L19" s="78"/>
      <c r="M19" s="46">
        <v>14</v>
      </c>
      <c r="N19" s="87"/>
      <c r="O19" s="88"/>
      <c r="P19" s="88"/>
      <c r="Q19" s="89"/>
      <c r="R19" s="45"/>
      <c r="S19" s="75"/>
      <c r="T19" s="75"/>
      <c r="U19" s="75"/>
      <c r="V19" s="75"/>
      <c r="W19" s="78"/>
      <c r="X19" s="78"/>
    </row>
    <row r="20" spans="1:24" s="30" customFormat="1" ht="33.75" customHeight="1">
      <c r="A20" s="46">
        <v>5</v>
      </c>
      <c r="B20" s="87"/>
      <c r="C20" s="88"/>
      <c r="D20" s="88"/>
      <c r="E20" s="89"/>
      <c r="F20" s="45"/>
      <c r="G20" s="75"/>
      <c r="H20" s="75"/>
      <c r="I20" s="75"/>
      <c r="J20" s="75"/>
      <c r="K20" s="78"/>
      <c r="L20" s="78"/>
      <c r="M20" s="46">
        <v>15</v>
      </c>
      <c r="N20" s="87"/>
      <c r="O20" s="88"/>
      <c r="P20" s="88"/>
      <c r="Q20" s="89"/>
      <c r="R20" s="45"/>
      <c r="S20" s="75"/>
      <c r="T20" s="75"/>
      <c r="U20" s="75"/>
      <c r="V20" s="75"/>
      <c r="W20" s="78"/>
      <c r="X20" s="78"/>
    </row>
    <row r="21" spans="1:24" s="30" customFormat="1" ht="33.75" customHeight="1">
      <c r="A21" s="46">
        <v>6</v>
      </c>
      <c r="B21" s="87"/>
      <c r="C21" s="88"/>
      <c r="D21" s="88"/>
      <c r="E21" s="89"/>
      <c r="F21" s="45"/>
      <c r="G21" s="75"/>
      <c r="H21" s="75"/>
      <c r="I21" s="75"/>
      <c r="J21" s="75"/>
      <c r="K21" s="78"/>
      <c r="L21" s="78"/>
      <c r="M21" s="46">
        <v>16</v>
      </c>
      <c r="N21" s="87"/>
      <c r="O21" s="88"/>
      <c r="P21" s="88"/>
      <c r="Q21" s="89"/>
      <c r="R21" s="45"/>
      <c r="S21" s="75"/>
      <c r="T21" s="75"/>
      <c r="U21" s="75"/>
      <c r="V21" s="75"/>
      <c r="W21" s="78"/>
      <c r="X21" s="78"/>
    </row>
    <row r="22" spans="1:24" s="30" customFormat="1" ht="33.75" customHeight="1">
      <c r="A22" s="46">
        <v>7</v>
      </c>
      <c r="B22" s="87"/>
      <c r="C22" s="88"/>
      <c r="D22" s="88"/>
      <c r="E22" s="89"/>
      <c r="F22" s="45"/>
      <c r="G22" s="75"/>
      <c r="H22" s="75"/>
      <c r="I22" s="75"/>
      <c r="J22" s="75"/>
      <c r="K22" s="78"/>
      <c r="L22" s="78"/>
      <c r="M22" s="46">
        <v>17</v>
      </c>
      <c r="N22" s="87"/>
      <c r="O22" s="88"/>
      <c r="P22" s="88"/>
      <c r="Q22" s="89"/>
      <c r="R22" s="45"/>
      <c r="S22" s="75"/>
      <c r="T22" s="75"/>
      <c r="U22" s="75"/>
      <c r="V22" s="75"/>
      <c r="W22" s="78"/>
      <c r="X22" s="78"/>
    </row>
    <row r="23" spans="1:24" s="30" customFormat="1" ht="33.75" customHeight="1">
      <c r="A23" s="46">
        <v>8</v>
      </c>
      <c r="B23" s="87"/>
      <c r="C23" s="88"/>
      <c r="D23" s="88"/>
      <c r="E23" s="89"/>
      <c r="F23" s="45"/>
      <c r="G23" s="75"/>
      <c r="H23" s="75"/>
      <c r="I23" s="75"/>
      <c r="J23" s="75"/>
      <c r="K23" s="78"/>
      <c r="L23" s="78"/>
      <c r="M23" s="46">
        <v>18</v>
      </c>
      <c r="N23" s="87"/>
      <c r="O23" s="88"/>
      <c r="P23" s="88"/>
      <c r="Q23" s="89"/>
      <c r="R23" s="45"/>
      <c r="S23" s="75"/>
      <c r="T23" s="75"/>
      <c r="U23" s="75"/>
      <c r="V23" s="75"/>
      <c r="W23" s="78"/>
      <c r="X23" s="78"/>
    </row>
    <row r="24" spans="1:24" s="30" customFormat="1" ht="33.75" customHeight="1">
      <c r="A24" s="46">
        <v>9</v>
      </c>
      <c r="B24" s="87"/>
      <c r="C24" s="88"/>
      <c r="D24" s="88"/>
      <c r="E24" s="89"/>
      <c r="F24" s="45"/>
      <c r="G24" s="75"/>
      <c r="H24" s="75"/>
      <c r="I24" s="75"/>
      <c r="J24" s="75"/>
      <c r="K24" s="78"/>
      <c r="L24" s="78"/>
      <c r="M24" s="46">
        <v>19</v>
      </c>
      <c r="N24" s="87"/>
      <c r="O24" s="88"/>
      <c r="P24" s="88"/>
      <c r="Q24" s="89"/>
      <c r="R24" s="45"/>
      <c r="S24" s="75"/>
      <c r="T24" s="75"/>
      <c r="U24" s="75"/>
      <c r="V24" s="75"/>
      <c r="W24" s="78"/>
      <c r="X24" s="78"/>
    </row>
    <row r="25" spans="1:24" s="30" customFormat="1" ht="33.75" customHeight="1">
      <c r="A25" s="46">
        <v>10</v>
      </c>
      <c r="B25" s="75"/>
      <c r="C25" s="75"/>
      <c r="D25" s="75"/>
      <c r="E25" s="75"/>
      <c r="F25" s="46"/>
      <c r="G25" s="75"/>
      <c r="H25" s="75"/>
      <c r="I25" s="75"/>
      <c r="J25" s="75"/>
      <c r="K25" s="78"/>
      <c r="L25" s="78"/>
      <c r="M25" s="46">
        <v>20</v>
      </c>
      <c r="N25" s="75"/>
      <c r="O25" s="75"/>
      <c r="P25" s="75"/>
      <c r="Q25" s="75"/>
      <c r="R25" s="46"/>
      <c r="S25" s="75"/>
      <c r="T25" s="75"/>
      <c r="U25" s="75"/>
      <c r="V25" s="75"/>
      <c r="W25" s="78"/>
      <c r="X25" s="78"/>
    </row>
    <row r="26" spans="1:24" ht="21.75" customHeight="1">
      <c r="A26" s="40" t="s">
        <v>43</v>
      </c>
      <c r="N26" s="20" t="s">
        <v>77</v>
      </c>
    </row>
    <row r="27" spans="1:24" ht="21.75" customHeight="1">
      <c r="B27" s="91" t="s">
        <v>20</v>
      </c>
      <c r="C27" s="91"/>
      <c r="D27" s="91"/>
      <c r="E27" s="92" t="s">
        <v>21</v>
      </c>
      <c r="F27" s="93"/>
      <c r="G27" s="94"/>
      <c r="H27" s="92" t="s">
        <v>44</v>
      </c>
      <c r="I27" s="94"/>
      <c r="J27" s="92" t="s">
        <v>22</v>
      </c>
      <c r="K27" s="93"/>
      <c r="L27" s="94"/>
      <c r="N27" s="20" t="s">
        <v>78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.75" customHeight="1">
      <c r="B28" s="79" t="s">
        <v>15</v>
      </c>
      <c r="C28" s="80"/>
      <c r="D28" s="81"/>
      <c r="E28" s="79"/>
      <c r="F28" s="80"/>
      <c r="G28" s="18" t="s">
        <v>19</v>
      </c>
      <c r="H28" s="82">
        <v>800</v>
      </c>
      <c r="I28" s="83"/>
      <c r="J28" s="84">
        <f>E28*H28</f>
        <v>0</v>
      </c>
      <c r="K28" s="85"/>
      <c r="L28" s="41" t="s">
        <v>25</v>
      </c>
      <c r="N28" s="26" t="s">
        <v>79</v>
      </c>
    </row>
    <row r="29" spans="1:24" ht="21.75" customHeight="1">
      <c r="B29" s="79" t="s">
        <v>16</v>
      </c>
      <c r="C29" s="80"/>
      <c r="D29" s="81"/>
      <c r="E29" s="79"/>
      <c r="F29" s="80"/>
      <c r="G29" s="18" t="s">
        <v>19</v>
      </c>
      <c r="H29" s="82">
        <v>1000</v>
      </c>
      <c r="I29" s="83"/>
      <c r="J29" s="84">
        <f>E29*H29</f>
        <v>0</v>
      </c>
      <c r="K29" s="85"/>
      <c r="L29" s="41" t="s">
        <v>25</v>
      </c>
      <c r="N29" s="1"/>
      <c r="O29" s="54" t="s">
        <v>80</v>
      </c>
      <c r="P29" s="54"/>
      <c r="Q29" s="30"/>
      <c r="R29" s="30"/>
      <c r="S29" s="30"/>
      <c r="T29" s="30"/>
      <c r="U29" s="30"/>
      <c r="X29" s="1" t="s">
        <v>81</v>
      </c>
    </row>
    <row r="30" spans="1:24" ht="21.75" customHeight="1">
      <c r="B30" s="79" t="s">
        <v>17</v>
      </c>
      <c r="C30" s="80"/>
      <c r="D30" s="81"/>
      <c r="E30" s="79"/>
      <c r="F30" s="80"/>
      <c r="G30" s="18" t="s">
        <v>19</v>
      </c>
      <c r="H30" s="82">
        <v>800</v>
      </c>
      <c r="I30" s="83"/>
      <c r="J30" s="84">
        <f>E30*H30</f>
        <v>0</v>
      </c>
      <c r="K30" s="85"/>
      <c r="L30" s="41" t="s">
        <v>25</v>
      </c>
      <c r="N30" s="26" t="s">
        <v>82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1.75" customHeight="1">
      <c r="B31" s="79" t="s">
        <v>18</v>
      </c>
      <c r="C31" s="80"/>
      <c r="D31" s="81"/>
      <c r="E31" s="79"/>
      <c r="F31" s="80"/>
      <c r="G31" s="18" t="s">
        <v>19</v>
      </c>
      <c r="H31" s="82">
        <v>500</v>
      </c>
      <c r="I31" s="83"/>
      <c r="J31" s="84">
        <f>E31*H31</f>
        <v>0</v>
      </c>
      <c r="K31" s="85"/>
      <c r="L31" s="41" t="s">
        <v>25</v>
      </c>
    </row>
    <row r="32" spans="1:24" ht="21.75" customHeight="1">
      <c r="B32" s="79" t="s">
        <v>23</v>
      </c>
      <c r="C32" s="80"/>
      <c r="D32" s="81"/>
      <c r="E32" s="79"/>
      <c r="F32" s="80"/>
      <c r="G32" s="18" t="s">
        <v>19</v>
      </c>
      <c r="H32" s="82">
        <v>800</v>
      </c>
      <c r="I32" s="83"/>
      <c r="J32" s="84">
        <f>E32*H32</f>
        <v>0</v>
      </c>
      <c r="K32" s="85"/>
      <c r="L32" s="41" t="s">
        <v>25</v>
      </c>
      <c r="R32" s="25" t="s">
        <v>93</v>
      </c>
      <c r="S32" s="68">
        <f>大会案内!K24</f>
        <v>45959</v>
      </c>
      <c r="T32" s="68"/>
      <c r="U32" s="68"/>
      <c r="V32" s="48" t="str">
        <f>"("&amp;TEXT(S32,"aaa")&amp;")"</f>
        <v>(水)</v>
      </c>
      <c r="W32" s="1" t="s">
        <v>67</v>
      </c>
      <c r="X32" s="1"/>
    </row>
    <row r="33" spans="1:21">
      <c r="B33" s="79" t="s">
        <v>24</v>
      </c>
      <c r="C33" s="80"/>
      <c r="D33" s="80"/>
      <c r="E33" s="80"/>
      <c r="F33" s="80"/>
      <c r="G33" s="80"/>
      <c r="H33" s="80"/>
      <c r="I33" s="81"/>
      <c r="J33" s="84">
        <f>SUM(J28:L32)</f>
        <v>0</v>
      </c>
      <c r="K33" s="85"/>
      <c r="L33" s="41" t="s">
        <v>25</v>
      </c>
      <c r="Q33" s="51"/>
      <c r="R33" s="51"/>
    </row>
    <row r="34" spans="1:21" s="1" customFormat="1">
      <c r="A34" s="20"/>
      <c r="B34" s="11"/>
      <c r="C34" s="1" t="s">
        <v>111</v>
      </c>
      <c r="D34" s="38"/>
      <c r="E34" s="38"/>
      <c r="F34" s="38"/>
      <c r="G34" s="38"/>
      <c r="H34" s="38"/>
      <c r="I34" s="38"/>
      <c r="J34" s="38"/>
      <c r="K34" s="38"/>
    </row>
    <row r="35" spans="1:21">
      <c r="B35" s="11" t="s">
        <v>66</v>
      </c>
      <c r="C35" s="69">
        <f>T2</f>
        <v>45952</v>
      </c>
      <c r="D35" s="69"/>
      <c r="E35" s="69"/>
      <c r="F35" s="69"/>
      <c r="G35" s="27" t="str">
        <f>"("&amp;TEXT(C35,"aaa")&amp;")"</f>
        <v>(水)</v>
      </c>
      <c r="H35" s="49" t="s">
        <v>94</v>
      </c>
      <c r="I35" s="1"/>
      <c r="J35" s="43"/>
      <c r="K35" s="43"/>
      <c r="L35" s="43"/>
      <c r="M35" s="43"/>
      <c r="N35" s="43"/>
      <c r="O35" s="43"/>
      <c r="P35" s="43"/>
      <c r="Q35" s="43"/>
      <c r="R35" s="43"/>
      <c r="S35" s="1"/>
      <c r="T35" s="43"/>
      <c r="U35" s="1"/>
    </row>
  </sheetData>
  <mergeCells count="128">
    <mergeCell ref="K20:L20"/>
    <mergeCell ref="B17:E17"/>
    <mergeCell ref="A3:B3"/>
    <mergeCell ref="C3:J3"/>
    <mergeCell ref="A5:B5"/>
    <mergeCell ref="D5:X5"/>
    <mergeCell ref="N7:R7"/>
    <mergeCell ref="T7:X7"/>
    <mergeCell ref="I15:J15"/>
    <mergeCell ref="W15:X15"/>
    <mergeCell ref="S16:T16"/>
    <mergeCell ref="U16:V16"/>
    <mergeCell ref="W16:X16"/>
    <mergeCell ref="B15:E15"/>
    <mergeCell ref="A9:X9"/>
    <mergeCell ref="B16:E16"/>
    <mergeCell ref="N15:Q15"/>
    <mergeCell ref="N16:Q16"/>
    <mergeCell ref="N17:Q17"/>
    <mergeCell ref="G22:H22"/>
    <mergeCell ref="I22:J22"/>
    <mergeCell ref="B21:E21"/>
    <mergeCell ref="B22:E22"/>
    <mergeCell ref="G21:H21"/>
    <mergeCell ref="B18:E18"/>
    <mergeCell ref="B19:E19"/>
    <mergeCell ref="B20:E20"/>
    <mergeCell ref="G18:H18"/>
    <mergeCell ref="I18:J18"/>
    <mergeCell ref="G25:H25"/>
    <mergeCell ref="G24:H24"/>
    <mergeCell ref="B24:E24"/>
    <mergeCell ref="I25:J25"/>
    <mergeCell ref="K24:L24"/>
    <mergeCell ref="K25:L25"/>
    <mergeCell ref="B23:E23"/>
    <mergeCell ref="G23:H23"/>
    <mergeCell ref="I23:J23"/>
    <mergeCell ref="B25:E25"/>
    <mergeCell ref="I24:J24"/>
    <mergeCell ref="B27:D27"/>
    <mergeCell ref="E27:G27"/>
    <mergeCell ref="H27:I27"/>
    <mergeCell ref="J27:L27"/>
    <mergeCell ref="B28:D28"/>
    <mergeCell ref="E28:F28"/>
    <mergeCell ref="H28:I28"/>
    <mergeCell ref="J28:K28"/>
    <mergeCell ref="B29:D29"/>
    <mergeCell ref="E31:F31"/>
    <mergeCell ref="H31:I31"/>
    <mergeCell ref="J31:K31"/>
    <mergeCell ref="E29:F29"/>
    <mergeCell ref="H29:I29"/>
    <mergeCell ref="J29:K29"/>
    <mergeCell ref="B30:D30"/>
    <mergeCell ref="E30:F30"/>
    <mergeCell ref="H30:I30"/>
    <mergeCell ref="J30:K30"/>
    <mergeCell ref="F2:I2"/>
    <mergeCell ref="W18:X18"/>
    <mergeCell ref="S21:T21"/>
    <mergeCell ref="U21:V21"/>
    <mergeCell ref="W21:X21"/>
    <mergeCell ref="N21:Q21"/>
    <mergeCell ref="S20:T20"/>
    <mergeCell ref="U20:V20"/>
    <mergeCell ref="W20:X20"/>
    <mergeCell ref="N20:Q20"/>
    <mergeCell ref="N18:Q18"/>
    <mergeCell ref="N19:Q19"/>
    <mergeCell ref="S18:T18"/>
    <mergeCell ref="U18:V18"/>
    <mergeCell ref="G20:H20"/>
    <mergeCell ref="K18:L18"/>
    <mergeCell ref="G19:H19"/>
    <mergeCell ref="I19:J19"/>
    <mergeCell ref="K19:L19"/>
    <mergeCell ref="I17:J17"/>
    <mergeCell ref="K17:L17"/>
    <mergeCell ref="I16:J16"/>
    <mergeCell ref="K16:L16"/>
    <mergeCell ref="T3:X3"/>
    <mergeCell ref="N2:Q2"/>
    <mergeCell ref="W25:X25"/>
    <mergeCell ref="N25:Q25"/>
    <mergeCell ref="S24:T24"/>
    <mergeCell ref="U24:V24"/>
    <mergeCell ref="W24:X24"/>
    <mergeCell ref="N24:Q24"/>
    <mergeCell ref="S25:T25"/>
    <mergeCell ref="U25:V25"/>
    <mergeCell ref="W23:X23"/>
    <mergeCell ref="N23:Q23"/>
    <mergeCell ref="S22:T22"/>
    <mergeCell ref="U22:V22"/>
    <mergeCell ref="W22:X22"/>
    <mergeCell ref="N22:Q22"/>
    <mergeCell ref="S23:T23"/>
    <mergeCell ref="U23:V23"/>
    <mergeCell ref="T2:W2"/>
    <mergeCell ref="S19:T19"/>
    <mergeCell ref="U19:V19"/>
    <mergeCell ref="W19:X19"/>
    <mergeCell ref="C35:F35"/>
    <mergeCell ref="S32:U32"/>
    <mergeCell ref="S15:T15"/>
    <mergeCell ref="U15:V15"/>
    <mergeCell ref="S17:T17"/>
    <mergeCell ref="U17:V17"/>
    <mergeCell ref="W17:X17"/>
    <mergeCell ref="N3:R3"/>
    <mergeCell ref="K15:L15"/>
    <mergeCell ref="G16:H16"/>
    <mergeCell ref="G17:H17"/>
    <mergeCell ref="K22:L22"/>
    <mergeCell ref="K23:L23"/>
    <mergeCell ref="I21:J21"/>
    <mergeCell ref="K21:L21"/>
    <mergeCell ref="I20:J20"/>
    <mergeCell ref="G15:H15"/>
    <mergeCell ref="B32:D32"/>
    <mergeCell ref="E32:F32"/>
    <mergeCell ref="H32:I32"/>
    <mergeCell ref="J32:K32"/>
    <mergeCell ref="B33:I33"/>
    <mergeCell ref="J33:K33"/>
    <mergeCell ref="B31:D31"/>
  </mergeCells>
  <phoneticPr fontId="1"/>
  <pageMargins left="0.46" right="0.15" top="0.34" bottom="0.24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</vt:lpstr>
      <vt:lpstr>申込書</vt:lpstr>
      <vt:lpstr>申込書!Print_Area</vt:lpstr>
      <vt:lpstr>大会案内!Print_Area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2025-09-09T08:28:32Z</dcterms:modified>
</cp:coreProperties>
</file>