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57" documentId="14_{22565594-4713-4165-B902-B5E14B4506DF}" xr6:coauthVersionLast="47" xr6:coauthVersionMax="47" xr10:uidLastSave="{81212425-1B63-4954-AB20-97B6C0368A5F}"/>
  <bookViews>
    <workbookView xWindow="3105" yWindow="120" windowWidth="19980" windowHeight="15225" activeTab="1" xr2:uid="{00000000-000D-0000-FFFF-FFFF00000000}"/>
  </bookViews>
  <sheets>
    <sheet name="大会案内" sheetId="2" r:id="rId1"/>
    <sheet name="申込書" sheetId="3" r:id="rId2"/>
  </sheets>
  <definedNames>
    <definedName name="_xlnm.Print_Area" localSheetId="1">申込書!$A$1:$AA$31</definedName>
    <definedName name="_xlnm.Print_Area" localSheetId="0">大会案内!$A$1:$X$46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I31" i="3" s="1"/>
  <c r="R26" i="3"/>
  <c r="K18" i="2"/>
  <c r="N18" i="2"/>
  <c r="K14" i="2" l="1"/>
  <c r="E14" i="2"/>
  <c r="V2" i="3" l="1"/>
  <c r="Y2" i="3" s="1"/>
  <c r="O14" i="2"/>
  <c r="I14" i="2"/>
  <c r="A14" i="2"/>
  <c r="L2" i="3" l="1"/>
  <c r="N2" i="3" s="1"/>
  <c r="P2" i="3"/>
  <c r="R2" i="3" l="1"/>
  <c r="A34" i="2" l="1"/>
  <c r="U26" i="3" l="1"/>
  <c r="A14" i="3"/>
  <c r="A15" i="3" s="1"/>
  <c r="A16" i="3" s="1"/>
  <c r="A17" i="3" s="1"/>
  <c r="A18" i="3" s="1"/>
  <c r="A19" i="3" s="1"/>
  <c r="A20" i="3" s="1"/>
  <c r="A21" i="3" s="1"/>
  <c r="A24" i="2"/>
  <c r="A20" i="2"/>
  <c r="A19" i="2"/>
  <c r="A16" i="2" l="1"/>
  <c r="A17" i="2"/>
  <c r="A30" i="2"/>
  <c r="A37" i="2"/>
  <c r="A38" i="2"/>
  <c r="A39" i="2"/>
  <c r="A40" i="2"/>
  <c r="A41" i="2"/>
  <c r="A25" i="2"/>
  <c r="A26" i="2"/>
  <c r="A27" i="2"/>
  <c r="A28" i="2"/>
  <c r="A29" i="2"/>
  <c r="A8" i="2" l="1"/>
  <c r="A9" i="2"/>
  <c r="A10" i="2"/>
  <c r="A11" i="2"/>
  <c r="A46" i="2"/>
  <c r="A42" i="2"/>
  <c r="A43" i="2"/>
  <c r="A44" i="2"/>
  <c r="A45" i="2"/>
  <c r="A47" i="2" l="1"/>
  <c r="A48" i="2"/>
  <c r="J26" i="3" l="1"/>
  <c r="J27" i="3"/>
  <c r="A6" i="2"/>
  <c r="A7" i="2"/>
  <c r="J28" i="3" l="1"/>
  <c r="J25" i="3"/>
  <c r="J24" i="3"/>
  <c r="J29" i="3" l="1"/>
  <c r="D1" i="3"/>
  <c r="I8" i="2" l="1"/>
  <c r="A4" i="2"/>
  <c r="G3" i="2" l="1"/>
</calcChain>
</file>

<file path=xl/sharedStrings.xml><?xml version="1.0" encoding="utf-8"?>
<sst xmlns="http://schemas.openxmlformats.org/spreadsheetml/2006/main" count="126" uniqueCount="109">
  <si>
    <t>記</t>
  </si>
  <si>
    <t>各　位</t>
    <rPh sb="0" eb="1">
      <t>カク</t>
    </rPh>
    <rPh sb="2" eb="3">
      <t>クライ</t>
    </rPh>
    <phoneticPr fontId="1"/>
  </si>
  <si>
    <t>〒621-0013　亀岡市大井町並河2-24-3　西台卓球場</t>
    <phoneticPr fontId="1"/>
  </si>
  <si>
    <t>②出場者はゼッケンを着用のこと。</t>
    <phoneticPr fontId="1"/>
  </si>
  <si>
    <t>クラブ名</t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</si>
  <si>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</si>
  <si>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</si>
  <si>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住所</t>
    <rPh sb="0" eb="2">
      <t>ジュウショ</t>
    </rPh>
    <phoneticPr fontId="1"/>
  </si>
  <si>
    <t>電話</t>
    <phoneticPr fontId="1"/>
  </si>
  <si>
    <t>大会当日連絡可能な方の名前</t>
    <rPh sb="0" eb="2">
      <t>タイカイ</t>
    </rPh>
    <rPh sb="2" eb="4">
      <t>トウジツ</t>
    </rPh>
    <rPh sb="4" eb="6">
      <t>レンラク</t>
    </rPh>
    <rPh sb="6" eb="8">
      <t>カノウ</t>
    </rPh>
    <rPh sb="9" eb="10">
      <t>カタ</t>
    </rPh>
    <rPh sb="11" eb="13">
      <t>ナマエ</t>
    </rPh>
    <phoneticPr fontId="1"/>
  </si>
  <si>
    <t>参加費
(円)</t>
    <rPh sb="0" eb="3">
      <t>サンカヒ</t>
    </rPh>
    <rPh sb="5" eb="6">
      <t>エン</t>
    </rPh>
    <phoneticPr fontId="1"/>
  </si>
  <si>
    <t>協会員</t>
    <rPh sb="0" eb="3">
      <t>キョウカイイン</t>
    </rPh>
    <phoneticPr fontId="1"/>
  </si>
  <si>
    <t>一般･大学生</t>
    <rPh sb="0" eb="2">
      <t>イッパン</t>
    </rPh>
    <rPh sb="3" eb="6">
      <t>ダイガクセイ</t>
    </rPh>
    <phoneticPr fontId="1"/>
  </si>
  <si>
    <t>区分</t>
    <rPh sb="0" eb="2">
      <t>クブン</t>
    </rPh>
    <phoneticPr fontId="1"/>
  </si>
  <si>
    <t>小計</t>
    <rPh sb="0" eb="2">
      <t>ショウケイ</t>
    </rPh>
    <phoneticPr fontId="1"/>
  </si>
  <si>
    <t>昼食弁当</t>
    <rPh sb="0" eb="2">
      <t>チュウショク</t>
    </rPh>
    <rPh sb="2" eb="4">
      <t>ベントウ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</si>
  <si>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</si>
  <si>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</si>
  <si>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https://kametaku.work /　または　「亀岡市卓球協会」←検索</t>
    <phoneticPr fontId="1"/>
  </si>
  <si>
    <t>①試合球はニッタク製40mmプラスチック球を使用します。</t>
    <phoneticPr fontId="1"/>
  </si>
  <si>
    <t>大会名称</t>
    <phoneticPr fontId="1"/>
  </si>
  <si>
    <t>参加資格</t>
  </si>
  <si>
    <t>日　時</t>
  </si>
  <si>
    <t>会　場</t>
  </si>
  <si>
    <t>種　目</t>
  </si>
  <si>
    <t>参加費</t>
  </si>
  <si>
    <t>表　彰</t>
  </si>
  <si>
    <t>申込方法</t>
  </si>
  <si>
    <t>問合せ先</t>
  </si>
  <si>
    <t>その他</t>
  </si>
  <si>
    <t>試合形式</t>
    <rPh sb="0" eb="2">
      <t>シアイ</t>
    </rPh>
    <rPh sb="2" eb="4">
      <t>ケイシキ</t>
    </rPh>
    <phoneticPr fontId="1"/>
  </si>
  <si>
    <t>①亀岡市卓球協会ホームページからの申込み</t>
    <rPh sb="1" eb="4">
      <t>カメオカシ</t>
    </rPh>
    <rPh sb="4" eb="8">
      <t>タッキュウキョウカイ</t>
    </rPh>
    <phoneticPr fontId="1"/>
  </si>
  <si>
    <t>◆参加費</t>
    <rPh sb="1" eb="4">
      <t>サンカヒ</t>
    </rPh>
    <phoneticPr fontId="1"/>
  </si>
  <si>
    <t>費用</t>
    <rPh sb="0" eb="2">
      <t>ヒヨウ</t>
    </rPh>
    <phoneticPr fontId="1"/>
  </si>
  <si>
    <t>②西台卓球場へ申込書を持参(月曜日は休み)またはファックス、もしくはメール</t>
    <phoneticPr fontId="1"/>
  </si>
  <si>
    <t>TEL 0771-22-9050   FAX 0771-22-9077　メール nishidaihall@ma.e-broad.ne.jp</t>
    <phoneticPr fontId="1"/>
  </si>
  <si>
    <t>開会式</t>
  </si>
  <si>
    <t>チーム名</t>
    <rPh sb="3" eb="4">
      <t>メイ</t>
    </rPh>
    <phoneticPr fontId="1"/>
  </si>
  <si>
    <t>男女</t>
    <rPh sb="0" eb="2">
      <t>ダンジョ</t>
    </rPh>
    <phoneticPr fontId="1"/>
  </si>
  <si>
    <t>高校生</t>
    <rPh sb="0" eb="3">
      <t>コウコウセイ</t>
    </rPh>
    <phoneticPr fontId="1"/>
  </si>
  <si>
    <t>チーム数</t>
    <rPh sb="3" eb="4">
      <t>スウ</t>
    </rPh>
    <phoneticPr fontId="1"/>
  </si>
  <si>
    <t>チーム</t>
    <phoneticPr fontId="1"/>
  </si>
  <si>
    <t>個</t>
    <rPh sb="0" eb="1">
      <t>コ</t>
    </rPh>
    <phoneticPr fontId="1"/>
  </si>
  <si>
    <t>チームの参加費は、チーム内の一番高い人の参加費区分になります。</t>
  </si>
  <si>
    <t>中学生以下</t>
    <rPh sb="0" eb="3">
      <t>チュウガクセイ</t>
    </rPh>
    <rPh sb="3" eb="5">
      <t>イカ</t>
    </rPh>
    <phoneticPr fontId="1"/>
  </si>
  <si>
    <t>④駐車場は、体育館から北100mの第９駐車場をご利用下さい。      　</t>
    <rPh sb="11" eb="12">
      <t>キタ</t>
    </rPh>
    <phoneticPr fontId="1"/>
  </si>
  <si>
    <t>(1チームの参加費は、チーム内の一番高い人の参加費区分になります)</t>
    <phoneticPr fontId="1"/>
  </si>
  <si>
    <t>621-0013</t>
    <phoneticPr fontId="1"/>
  </si>
  <si>
    <r>
      <rPr>
        <b/>
        <sz val="12"/>
        <color rgb="FFFF0000"/>
        <rFont val="Yu Gothic"/>
        <family val="3"/>
        <charset val="128"/>
        <scheme val="minor"/>
      </rPr>
      <t>必ずランクの強い順に記入して下さい。</t>
    </r>
    <r>
      <rPr>
        <sz val="11"/>
        <rFont val="Yu Gothic"/>
        <family val="3"/>
        <charset val="128"/>
        <scheme val="minor"/>
      </rPr>
      <t>氏名はフルネームでお願いします。</t>
    </r>
    <rPh sb="0" eb="1">
      <t>カナラ</t>
    </rPh>
    <rPh sb="18" eb="20">
      <t>シメイ</t>
    </rPh>
    <rPh sb="28" eb="29">
      <t>ネガ</t>
    </rPh>
    <phoneticPr fontId="1"/>
  </si>
  <si>
    <t>亀岡市曽我部町穴太土渕33-1 （京都縦貫道亀岡インターから国道372号線を車で5分）</t>
    <rPh sb="30" eb="32">
      <t>コクドウ</t>
    </rPh>
    <rPh sb="35" eb="37">
      <t>ゴウセン</t>
    </rPh>
    <rPh sb="38" eb="39">
      <t>クルマ</t>
    </rPh>
    <rPh sb="41" eb="42">
      <t>フン</t>
    </rPh>
    <phoneticPr fontId="1"/>
  </si>
  <si>
    <t>②3,4位トーナメントの1位には賞品があります。3位決定戦は実施しません。</t>
    <rPh sb="25" eb="26">
      <t>イ</t>
    </rPh>
    <rPh sb="26" eb="29">
      <t>ケッテイセン</t>
    </rPh>
    <rPh sb="30" eb="32">
      <t>ジッシ</t>
    </rPh>
    <phoneticPr fontId="1"/>
  </si>
  <si>
    <t>①決勝トーナメントの１～３位まで賞品を授与します。3位決定戦を実施します。</t>
    <rPh sb="1" eb="3">
      <t>ケッショウ</t>
    </rPh>
    <rPh sb="16" eb="18">
      <t>ショウヒン</t>
    </rPh>
    <rPh sb="26" eb="27">
      <t>イ</t>
    </rPh>
    <rPh sb="27" eb="30">
      <t>ケッテイセン</t>
    </rPh>
    <rPh sb="31" eb="33">
      <t>ジッシ</t>
    </rPh>
    <phoneticPr fontId="1"/>
  </si>
  <si>
    <t>亀岡市卓球協会員及び亀岡市/南丹市/京丹波町に在住･在勤･在学者</t>
    <rPh sb="12" eb="13">
      <t>シ</t>
    </rPh>
    <phoneticPr fontId="1"/>
  </si>
  <si>
    <t>＊１ブロック３～４チームで予選リーグ戦を行います。</t>
    <phoneticPr fontId="1"/>
  </si>
  <si>
    <t>＊リーグ戦1,2位チームは決勝トーナメントに、3,4位は3,4位トーナメントに進みます。</t>
    <phoneticPr fontId="1"/>
  </si>
  <si>
    <t>＊</t>
    <phoneticPr fontId="1"/>
  </si>
  <si>
    <t>です。</t>
    <phoneticPr fontId="1"/>
  </si>
  <si>
    <t>申込〆切日以降の棄権・キャンセルは参加費を請求させて頂きます。</t>
    <rPh sb="0" eb="2">
      <t>モウシコミ</t>
    </rPh>
    <rPh sb="2" eb="4">
      <t>シメキリ</t>
    </rPh>
    <rPh sb="4" eb="5">
      <t>ビ</t>
    </rPh>
    <phoneticPr fontId="1"/>
  </si>
  <si>
    <t>参加費は下記に振り込むか、西台卓球場に持参をお願いします。当日払いは受付けません。</t>
    <rPh sb="0" eb="3">
      <t>サンカヒ</t>
    </rPh>
    <rPh sb="4" eb="6">
      <t>カキ</t>
    </rPh>
    <rPh sb="7" eb="8">
      <t>フ</t>
    </rPh>
    <rPh sb="9" eb="10">
      <t>コ</t>
    </rPh>
    <rPh sb="13" eb="18">
      <t>ニシダイタッキュウジョウ</t>
    </rPh>
    <rPh sb="19" eb="21">
      <t>ジサン</t>
    </rPh>
    <rPh sb="23" eb="24">
      <t>ネガ</t>
    </rPh>
    <phoneticPr fontId="1"/>
  </si>
  <si>
    <t>【ゆうちょ銀行から振り込む場合】</t>
  </si>
  <si>
    <t>【他の銀行から振り込む場合】</t>
  </si>
  <si>
    <t>ゆうちょ銀行</t>
  </si>
  <si>
    <r>
      <t>ゆうちょ銀行 支店名： 四四八</t>
    </r>
    <r>
      <rPr>
        <sz val="9"/>
        <rFont val="Yu Gothic"/>
        <family val="3"/>
        <charset val="128"/>
        <scheme val="minor"/>
      </rPr>
      <t>(よんよんはち)</t>
    </r>
    <phoneticPr fontId="1"/>
  </si>
  <si>
    <t>口座番号 １４４４０－４６０４９２７１</t>
  </si>
  <si>
    <t>口座番号 ４６０４９２７</t>
  </si>
  <si>
    <t>口座名義 亀岡市卓球協会</t>
  </si>
  <si>
    <t>①　西台卓球場に払込み</t>
    <phoneticPr fontId="1"/>
  </si>
  <si>
    <t xml:space="preserve">②　ゆうちょ銀行振込み </t>
    <phoneticPr fontId="1"/>
  </si>
  <si>
    <t>納入期限は</t>
    <rPh sb="0" eb="2">
      <t>ノウニュウ</t>
    </rPh>
    <rPh sb="2" eb="4">
      <t>キゲン</t>
    </rPh>
    <phoneticPr fontId="1"/>
  </si>
  <si>
    <t>1チーム協会員3,200円、一般社会人･大学生4,000円、高校生3,200円、中学生以下2,000円</t>
    <rPh sb="12" eb="13">
      <t>エン</t>
    </rPh>
    <rPh sb="30" eb="33">
      <t>コウコウセイ</t>
    </rPh>
    <rPh sb="38" eb="39">
      <t>エン</t>
    </rPh>
    <rPh sb="40" eb="43">
      <t>チュウガクセイ</t>
    </rPh>
    <rPh sb="43" eb="45">
      <t>イカ</t>
    </rPh>
    <rPh sb="50" eb="51">
      <t>エン</t>
    </rPh>
    <phoneticPr fontId="1"/>
  </si>
  <si>
    <t>氏名1</t>
    <rPh sb="0" eb="1">
      <t>シ</t>
    </rPh>
    <rPh sb="1" eb="2">
      <t>ナ</t>
    </rPh>
    <phoneticPr fontId="1"/>
  </si>
  <si>
    <t>氏名2</t>
    <rPh sb="0" eb="1">
      <t>シ</t>
    </rPh>
    <rPh sb="1" eb="2">
      <t>ナ</t>
    </rPh>
    <phoneticPr fontId="1"/>
  </si>
  <si>
    <t>氏名3</t>
    <rPh sb="0" eb="1">
      <t>シ</t>
    </rPh>
    <rPh sb="1" eb="2">
      <t>ナ</t>
    </rPh>
    <phoneticPr fontId="1"/>
  </si>
  <si>
    <t>氏名4</t>
    <rPh sb="0" eb="1">
      <t>シ</t>
    </rPh>
    <rPh sb="1" eb="2">
      <t>ナ</t>
    </rPh>
    <phoneticPr fontId="1"/>
  </si>
  <si>
    <t>氏名5</t>
    <rPh sb="0" eb="1">
      <t>シ</t>
    </rPh>
    <rPh sb="1" eb="2">
      <t>ナ</t>
    </rPh>
    <phoneticPr fontId="1"/>
  </si>
  <si>
    <t>氏名6</t>
    <rPh sb="0" eb="1">
      <t>シ</t>
    </rPh>
    <rPh sb="1" eb="2">
      <t>ナ</t>
    </rPh>
    <phoneticPr fontId="1"/>
  </si>
  <si>
    <t>◆参加費は下記のいずれかでお願いします。</t>
    <rPh sb="14" eb="15">
      <t>ネガ</t>
    </rPh>
    <phoneticPr fontId="1"/>
  </si>
  <si>
    <t xml:space="preserve">振込み名義（               　　             </t>
    <rPh sb="0" eb="2">
      <t>フリコ</t>
    </rPh>
    <phoneticPr fontId="1"/>
  </si>
  <si>
    <t>）</t>
    <phoneticPr fontId="1"/>
  </si>
  <si>
    <t>①　一般の部</t>
    <phoneticPr fontId="1"/>
  </si>
  <si>
    <t>②　中学生以下の部</t>
    <phoneticPr fontId="1"/>
  </si>
  <si>
    <t xml:space="preserve">    </t>
  </si>
  <si>
    <t>種目：①一般の部　②中学生以下の部</t>
    <rPh sb="0" eb="2">
      <t>シュモク</t>
    </rPh>
    <phoneticPr fontId="1"/>
  </si>
  <si>
    <t>種目</t>
    <rPh sb="0" eb="2">
      <t>シュモク</t>
    </rPh>
    <phoneticPr fontId="1"/>
  </si>
  <si>
    <t>第2希望</t>
    <rPh sb="0" eb="1">
      <t>ダイ</t>
    </rPh>
    <rPh sb="2" eb="4">
      <t>キボウ</t>
    </rPh>
    <phoneticPr fontId="1"/>
  </si>
  <si>
    <t>＊試合順➡ 1)ダブルス､2)シングルス､3)シングルス､4)シングルス､5)シングルス</t>
    <rPh sb="1" eb="3">
      <t>シアイ</t>
    </rPh>
    <rPh sb="3" eb="4">
      <t>ジュン</t>
    </rPh>
    <phoneticPr fontId="1"/>
  </si>
  <si>
    <t>＊同じ人がシングルスに2回出場できません。</t>
    <rPh sb="1" eb="2">
      <t>オナ</t>
    </rPh>
    <rPh sb="3" eb="4">
      <t>ヒト</t>
    </rPh>
    <rPh sb="12" eb="13">
      <t>カイ</t>
    </rPh>
    <rPh sb="13" eb="15">
      <t>シュツジョウ</t>
    </rPh>
    <phoneticPr fontId="1"/>
  </si>
  <si>
    <t>4～6名で1チ－ムを構成する1ダブルス+4シングルスの男女別団体戦</t>
    <rPh sb="27" eb="30">
      <t>ダンジョベツ</t>
    </rPh>
    <phoneticPr fontId="1"/>
  </si>
  <si>
    <t>＊1)ダブルスに出場した選手が、2)シングルスおよび3)シングルスには出場できません。</t>
    <rPh sb="8" eb="10">
      <t>シュツジョウ</t>
    </rPh>
    <rPh sb="12" eb="14">
      <t>センシュ</t>
    </rPh>
    <rPh sb="35" eb="37">
      <t>シュツジョウ</t>
    </rPh>
    <phoneticPr fontId="1"/>
  </si>
  <si>
    <t>＊トーナメントは５ゲームマッチです。</t>
    <phoneticPr fontId="1"/>
  </si>
  <si>
    <t>＊予選リーグは3ゲームマッチです。</t>
    <phoneticPr fontId="1"/>
  </si>
  <si>
    <t>事務局 段本(TEL 090-2283-4493)　まで</t>
    <rPh sb="4" eb="6">
      <t>ダンモト</t>
    </rPh>
    <phoneticPr fontId="1"/>
  </si>
  <si>
    <t>＊予選リーグ戦1,2位チームは決勝トーナメントに、3,4位は3,4位トーナメントに進みます。</t>
    <rPh sb="1" eb="3">
      <t>ヨセン</t>
    </rPh>
    <phoneticPr fontId="1"/>
  </si>
  <si>
    <t>②中学生以下の部は、下記の場合には一般の部に統合します。
参加チーム数が6チーム未満の場合または一つの学校(クラブ)だけで参加チーム数の過半数を占める場合は一般の部に統合します。そのために第2希望欄に統合時に一般の部に出場される場合は「1」、欠場される時は「欠」と記載してください。</t>
    <rPh sb="1" eb="4">
      <t>チュウガクセイ</t>
    </rPh>
    <rPh sb="4" eb="6">
      <t>イカ</t>
    </rPh>
    <rPh sb="7" eb="8">
      <t>ブ</t>
    </rPh>
    <rPh sb="10" eb="12">
      <t>カキ</t>
    </rPh>
    <rPh sb="13" eb="15">
      <t>バアイ</t>
    </rPh>
    <rPh sb="17" eb="19">
      <t>イッパン</t>
    </rPh>
    <rPh sb="20" eb="21">
      <t>ブ</t>
    </rPh>
    <rPh sb="22" eb="24">
      <t>トウゴウ</t>
    </rPh>
    <rPh sb="29" eb="31">
      <t>サンカ</t>
    </rPh>
    <rPh sb="34" eb="35">
      <t>スウ</t>
    </rPh>
    <rPh sb="40" eb="42">
      <t>ミマン</t>
    </rPh>
    <rPh sb="43" eb="45">
      <t>バアイ</t>
    </rPh>
    <rPh sb="48" eb="49">
      <t>ヒト</t>
    </rPh>
    <rPh sb="51" eb="53">
      <t>ガッコウ</t>
    </rPh>
    <rPh sb="61" eb="63">
      <t>サンカ</t>
    </rPh>
    <rPh sb="66" eb="67">
      <t>スウ</t>
    </rPh>
    <rPh sb="68" eb="71">
      <t>カハンスウ</t>
    </rPh>
    <rPh sb="72" eb="73">
      <t>シ</t>
    </rPh>
    <rPh sb="75" eb="77">
      <t>バアイ</t>
    </rPh>
    <rPh sb="78" eb="80">
      <t>イッパン</t>
    </rPh>
    <rPh sb="81" eb="82">
      <t>ブ</t>
    </rPh>
    <rPh sb="83" eb="85">
      <t>トウゴウ</t>
    </rPh>
    <rPh sb="94" eb="95">
      <t>ダイ</t>
    </rPh>
    <rPh sb="96" eb="99">
      <t>キボウラン</t>
    </rPh>
    <rPh sb="100" eb="102">
      <t>トウゴウ</t>
    </rPh>
    <rPh sb="101" eb="103">
      <t>サンカ</t>
    </rPh>
    <rPh sb="106" eb="107">
      <t>スウ</t>
    </rPh>
    <rPh sb="112" eb="114">
      <t>ミマン</t>
    </rPh>
    <rPh sb="115" eb="117">
      <t>バアイ</t>
    </rPh>
    <rPh sb="120" eb="121">
      <t>ヒト</t>
    </rPh>
    <rPh sb="123" eb="125">
      <t>ガッコウ</t>
    </rPh>
    <rPh sb="128" eb="129">
      <t>ジ</t>
    </rPh>
    <rPh sb="130" eb="132">
      <t>イッパン</t>
    </rPh>
    <rPh sb="133" eb="134">
      <t>ブ</t>
    </rPh>
    <rPh sb="135" eb="137">
      <t>シュツジョウバアイトキ</t>
    </rPh>
    <phoneticPr fontId="1"/>
  </si>
  <si>
    <t>主催　亀岡市卓球協会</t>
  </si>
  <si>
    <t>③昼食(700円)ご希望の方は、数量をまとめて申し込んで下さい。（当日受付不可）　　</t>
    <rPh sb="7" eb="8">
      <t>エン</t>
    </rPh>
    <phoneticPr fontId="1"/>
  </si>
  <si>
    <t>申込期間</t>
    <rPh sb="0" eb="2">
      <t>モウシコミ</t>
    </rPh>
    <rPh sb="2" eb="4">
      <t>キカン</t>
    </rPh>
    <phoneticPr fontId="1"/>
  </si>
  <si>
    <t>～</t>
    <phoneticPr fontId="1"/>
  </si>
  <si>
    <t>の間に申し込んでください。</t>
    <rPh sb="1" eb="2">
      <t>アイダ</t>
    </rPh>
    <rPh sb="3" eb="4">
      <t>モウ</t>
    </rPh>
    <rPh sb="5" eb="6">
      <t>コ</t>
    </rPh>
    <phoneticPr fontId="1"/>
  </si>
  <si>
    <t>申込期間:</t>
    <rPh sb="0" eb="4">
      <t>モウシコミキカン</t>
    </rPh>
    <phoneticPr fontId="1"/>
  </si>
  <si>
    <t>大会日:</t>
    <rPh sb="0" eb="3">
      <t>タイカイビ</t>
    </rPh>
    <phoneticPr fontId="1"/>
  </si>
  <si>
    <t>午前9:30</t>
  </si>
  <si>
    <t>亀岡運動公園体育館(大)   （TEL 0771-25-0372）</t>
  </si>
  <si>
    <t>第25回 会長杯卓球大会</t>
    <phoneticPr fontId="1"/>
  </si>
  <si>
    <t>＊予選リーグ、決勝トーナメントともに3戦先取で勝敗を決定します。</t>
    <phoneticPr fontId="1"/>
  </si>
  <si>
    <t>申し込みチーム数に制限はありません。</t>
    <rPh sb="0" eb="1">
      <t>モウ</t>
    </rPh>
    <rPh sb="2" eb="3">
      <t>コ</t>
    </rPh>
    <rPh sb="7" eb="8">
      <t>スウ</t>
    </rPh>
    <rPh sb="9" eb="11">
      <t>セイゲン</t>
    </rPh>
    <phoneticPr fontId="1"/>
  </si>
  <si>
    <t>参加費の納入期限は</t>
    <rPh sb="0" eb="3">
      <t>サンカヒ</t>
    </rPh>
    <rPh sb="4" eb="6">
      <t>ノウニュウ</t>
    </rPh>
    <rPh sb="6" eb="8">
      <t>キゲン</t>
    </rPh>
    <phoneticPr fontId="1"/>
  </si>
  <si>
    <t xml:space="preserve">申込〆切日
</t>
    <rPh sb="0" eb="2">
      <t>モウシコミ</t>
    </rPh>
    <rPh sb="2" eb="5">
      <t>シメキリビ</t>
    </rPh>
    <phoneticPr fontId="1"/>
  </si>
  <si>
    <t>以降の棄権・キャンセルは参加費を請求させて頂きます。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</si>
</sst>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[$-409]h:mm\ AM/PM;@"/>
    <numFmt numFmtId="178" formatCode="m&quot;月&quot;d&quot;日&quot;;@"/>
    <numFmt numFmtId="179" formatCode="#,##0&quot;円&quot;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4"/>
      <name val="Yu Gothic"/>
      <family val="2"/>
      <scheme val="minor"/>
    </font>
    <font>
      <sz val="16"/>
      <name val="Yu Gothic"/>
      <family val="2"/>
      <scheme val="minor"/>
    </font>
    <font>
      <sz val="12"/>
      <name val="Yu Gothic"/>
      <family val="2"/>
      <scheme val="minor"/>
    </font>
    <font>
      <sz val="10"/>
      <name val="Yu Gothic"/>
      <family val="2"/>
      <scheme val="minor"/>
    </font>
    <font>
      <sz val="1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u/>
      <sz val="14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/>
    <xf numFmtId="0" fontId="5" fillId="0" borderId="0" xfId="0" applyFont="1" applyAlignment="1">
      <alignment wrapText="1"/>
    </xf>
    <xf numFmtId="177" fontId="11" fillId="0" borderId="0" xfId="0" applyNumberFormat="1" applyFont="1"/>
    <xf numFmtId="179" fontId="5" fillId="0" borderId="3" xfId="0" applyNumberFormat="1" applyFont="1" applyBorder="1" applyAlignment="1">
      <alignment horizontal="right" vertical="center"/>
    </xf>
    <xf numFmtId="177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13" fillId="0" borderId="0" xfId="0" applyFont="1"/>
    <xf numFmtId="0" fontId="2" fillId="0" borderId="0" xfId="0" applyFont="1" applyAlignment="1">
      <alignment horizontal="left"/>
    </xf>
    <xf numFmtId="176" fontId="2" fillId="0" borderId="0" xfId="0" applyNumberFormat="1" applyFont="1" applyAlignment="1">
      <alignment horizontal="left"/>
    </xf>
    <xf numFmtId="176" fontId="2" fillId="0" borderId="0" xfId="0" applyNumberFormat="1" applyFont="1"/>
    <xf numFmtId="178" fontId="2" fillId="0" borderId="0" xfId="0" applyNumberFormat="1" applyFont="1" applyAlignment="1">
      <alignment horizontal="left"/>
    </xf>
    <xf numFmtId="178" fontId="2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shrinkToFit="1"/>
    </xf>
    <xf numFmtId="178" fontId="2" fillId="0" borderId="0" xfId="0" applyNumberFormat="1" applyFont="1"/>
    <xf numFmtId="0" fontId="5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7" fillId="0" borderId="0" xfId="0" applyFont="1"/>
    <xf numFmtId="17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9" fillId="0" borderId="0" xfId="0" applyFont="1"/>
    <xf numFmtId="176" fontId="1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76" fontId="11" fillId="0" borderId="0" xfId="0" applyNumberFormat="1" applyFont="1"/>
    <xf numFmtId="176" fontId="11" fillId="0" borderId="0" xfId="0" applyNumberFormat="1" applyFont="1" applyAlignment="1">
      <alignment horizontal="right"/>
    </xf>
    <xf numFmtId="0" fontId="5" fillId="0" borderId="0" xfId="0" applyFont="1" applyAlignment="1"/>
    <xf numFmtId="178" fontId="2" fillId="0" borderId="0" xfId="0" applyNumberFormat="1" applyFont="1" applyAlignment="1"/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76" fontId="11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shrinkToFit="1"/>
    </xf>
    <xf numFmtId="0" fontId="5" fillId="0" borderId="0" xfId="0" applyFont="1" applyAlignment="1">
      <alignment horizontal="right" shrinkToFit="1"/>
    </xf>
    <xf numFmtId="178" fontId="5" fillId="0" borderId="0" xfId="0" applyNumberFormat="1" applyFont="1" applyAlignment="1">
      <alignment horizontal="center" shrinkToFit="1"/>
    </xf>
    <xf numFmtId="178" fontId="5" fillId="0" borderId="6" xfId="0" applyNumberFormat="1" applyFont="1" applyBorder="1" applyAlignment="1">
      <alignment horizontal="center" shrinkToFit="1"/>
    </xf>
    <xf numFmtId="0" fontId="5" fillId="0" borderId="6" xfId="0" applyFont="1" applyBorder="1" applyAlignment="1">
      <alignment horizontal="right"/>
    </xf>
    <xf numFmtId="178" fontId="5" fillId="0" borderId="6" xfId="0" applyNumberFormat="1" applyFont="1" applyBorder="1" applyAlignment="1">
      <alignment horizontal="right" shrinkToFi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4</xdr:row>
      <xdr:rowOff>0</xdr:rowOff>
    </xdr:from>
    <xdr:to>
      <xdr:col>14</xdr:col>
      <xdr:colOff>228600</xdr:colOff>
      <xdr:row>4</xdr:row>
      <xdr:rowOff>142874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AD877-3693-4BF5-84B7-B12BDD9C5E29}"/>
            </a:ext>
          </a:extLst>
        </xdr:cNvPr>
        <xdr:cNvSpPr txBox="1"/>
      </xdr:nvSpPr>
      <xdr:spPr>
        <a:xfrm>
          <a:off x="2228850" y="1047750"/>
          <a:ext cx="2000250" cy="14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/>
            <a:t>亀岡市卓球協会員は記載不要</a:t>
          </a: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276225</xdr:colOff>
      <xdr:row>10</xdr:row>
      <xdr:rowOff>209550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D3758F78-8073-47D5-BD42-CE3D858E349B}"/>
            </a:ext>
          </a:extLst>
        </xdr:cNvPr>
        <xdr:cNvSpPr/>
      </xdr:nvSpPr>
      <xdr:spPr>
        <a:xfrm>
          <a:off x="857250" y="2590800"/>
          <a:ext cx="276225" cy="209550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3CF-5E9B-452A-A0BB-3796CE194691}">
  <dimension ref="A1:AN48"/>
  <sheetViews>
    <sheetView showGridLines="0" showZeros="0" topLeftCell="A13" zoomScaleNormal="100" workbookViewId="0">
      <selection activeCell="G40" sqref="G40"/>
    </sheetView>
  </sheetViews>
  <sheetFormatPr defaultColWidth="3.875" defaultRowHeight="18.75"/>
  <cols>
    <col min="1" max="2" width="3.875" style="17" customWidth="1"/>
    <col min="3" max="3" width="3.875" style="17"/>
    <col min="4" max="4" width="3.875" style="17" customWidth="1"/>
    <col min="5" max="5" width="4" style="17" customWidth="1"/>
    <col min="6" max="6" width="4" style="17" bestFit="1" customWidth="1"/>
    <col min="7" max="10" width="3.875" style="17"/>
    <col min="11" max="11" width="3.875" style="17" customWidth="1"/>
    <col min="12" max="29" width="3.875" style="17"/>
    <col min="30" max="34" width="3.875" style="17" customWidth="1"/>
    <col min="35" max="16384" width="3.875" style="17"/>
  </cols>
  <sheetData>
    <row r="1" spans="1:24">
      <c r="A1" s="53" t="s">
        <v>1</v>
      </c>
      <c r="B1" s="53"/>
      <c r="U1" s="22"/>
    </row>
    <row r="2" spans="1:24" ht="19.5" customHeight="1">
      <c r="X2" s="28" t="s">
        <v>94</v>
      </c>
    </row>
    <row r="3" spans="1:24" ht="24">
      <c r="G3" s="38" t="str">
        <f>E6&amp;"のご案内"</f>
        <v>第25回 会長杯卓球大会のご案内</v>
      </c>
    </row>
    <row r="4" spans="1:24">
      <c r="A4" s="17" t="str">
        <f>"  "&amp;E6&amp;"を、下記の要領で開催致します。"</f>
        <v xml:space="preserve">  第25回 会長杯卓球大会を、下記の要領で開催致します。</v>
      </c>
    </row>
    <row r="5" spans="1:24" ht="18.75" customHeight="1">
      <c r="J5" s="39" t="s">
        <v>0</v>
      </c>
    </row>
    <row r="6" spans="1:24" ht="18.75" customHeight="1">
      <c r="A6" s="37" t="str">
        <f>IF(B6="","",COUNTA(B$6:B6)&amp;".")</f>
        <v>1.</v>
      </c>
      <c r="B6" s="17" t="s">
        <v>20</v>
      </c>
      <c r="E6" s="17" t="s">
        <v>103</v>
      </c>
    </row>
    <row r="7" spans="1:24" ht="18.75" customHeight="1">
      <c r="A7" s="37" t="str">
        <f>IF(B7="","",COUNTA(B$6:B7)&amp;".")</f>
        <v>2.</v>
      </c>
      <c r="B7" s="17" t="s">
        <v>21</v>
      </c>
      <c r="E7" s="17" t="s">
        <v>52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>
      <c r="A8" s="37" t="str">
        <f>IF(B8="","",COUNTA(B$6:B8)&amp;".")</f>
        <v>3.</v>
      </c>
      <c r="B8" s="17" t="s">
        <v>22</v>
      </c>
      <c r="E8" s="54">
        <v>45942</v>
      </c>
      <c r="F8" s="54"/>
      <c r="G8" s="54"/>
      <c r="H8" s="54"/>
      <c r="I8" s="16" t="str">
        <f>"("&amp;TEXT(E8,"aaa")&amp;")"</f>
        <v>(日)</v>
      </c>
      <c r="J8" s="13" t="s">
        <v>101</v>
      </c>
      <c r="K8" s="11"/>
      <c r="L8" s="13" t="s">
        <v>36</v>
      </c>
    </row>
    <row r="9" spans="1:24" ht="18.75" customHeight="1">
      <c r="A9" s="37" t="str">
        <f>IF(B9="","",COUNTA(B$6:B9)&amp;".")</f>
        <v>4.</v>
      </c>
      <c r="B9" s="17" t="s">
        <v>23</v>
      </c>
      <c r="E9" s="17" t="s">
        <v>102</v>
      </c>
    </row>
    <row r="10" spans="1:24" ht="18.75" customHeight="1">
      <c r="A10" s="37" t="str">
        <f>IF(B10="","",COUNTA(B$6:B10)&amp;".")</f>
        <v/>
      </c>
      <c r="E10" s="17" t="s">
        <v>49</v>
      </c>
    </row>
    <row r="11" spans="1:24">
      <c r="A11" s="37" t="str">
        <f>IF(B11="","",COUNTA(B$6:B11)&amp;".")</f>
        <v>5.</v>
      </c>
      <c r="B11" s="17" t="s">
        <v>24</v>
      </c>
      <c r="E11" s="17" t="s">
        <v>87</v>
      </c>
    </row>
    <row r="12" spans="1:24">
      <c r="A12" s="37"/>
      <c r="E12" s="17" t="s">
        <v>79</v>
      </c>
    </row>
    <row r="13" spans="1:24">
      <c r="A13" s="37"/>
      <c r="E13" s="17" t="s">
        <v>80</v>
      </c>
    </row>
    <row r="14" spans="1:24">
      <c r="A14" s="46" t="str">
        <f>IF(B14="","",COUNTA(B$6:B14)&amp;".")</f>
        <v>6.</v>
      </c>
      <c r="B14" s="17" t="s">
        <v>96</v>
      </c>
      <c r="E14" s="54">
        <f>E8-32</f>
        <v>45910</v>
      </c>
      <c r="F14" s="54"/>
      <c r="G14" s="54"/>
      <c r="H14" s="54"/>
      <c r="I14" s="47" t="str">
        <f>"("&amp;TEXT(E14,"aaa")&amp;")"</f>
        <v>(水)</v>
      </c>
      <c r="J14" s="18" t="s">
        <v>97</v>
      </c>
      <c r="K14" s="54">
        <f>E8-18</f>
        <v>45924</v>
      </c>
      <c r="L14" s="54"/>
      <c r="M14" s="54"/>
      <c r="N14" s="54"/>
      <c r="O14" s="47" t="str">
        <f>"("&amp;TEXT(K14,"aaa")&amp;")"</f>
        <v>(水)</v>
      </c>
      <c r="P14" s="17" t="s">
        <v>98</v>
      </c>
    </row>
    <row r="15" spans="1:24">
      <c r="A15" s="46"/>
      <c r="E15" s="23" t="s">
        <v>105</v>
      </c>
      <c r="F15" s="45"/>
      <c r="G15" s="45"/>
      <c r="H15" s="45"/>
      <c r="I15" s="47"/>
      <c r="J15" s="18"/>
      <c r="K15" s="45"/>
      <c r="L15" s="45"/>
      <c r="M15" s="45"/>
      <c r="N15" s="45"/>
      <c r="O15" s="47"/>
    </row>
    <row r="16" spans="1:24">
      <c r="A16" s="37" t="str">
        <f>IF(B16="","",COUNTA(B$6:B16)&amp;".")</f>
        <v>7.</v>
      </c>
      <c r="B16" s="17" t="s">
        <v>25</v>
      </c>
      <c r="E16" s="17" t="s">
        <v>69</v>
      </c>
    </row>
    <row r="17" spans="1:40">
      <c r="A17" s="37" t="str">
        <f>IF(B17="","",COUNTA(B$6:B17)&amp;".")</f>
        <v/>
      </c>
      <c r="F17" s="17" t="s">
        <v>46</v>
      </c>
    </row>
    <row r="18" spans="1:40">
      <c r="A18" s="37"/>
      <c r="E18" s="3" t="s">
        <v>55</v>
      </c>
      <c r="F18" s="23" t="s">
        <v>106</v>
      </c>
      <c r="G18" s="48"/>
      <c r="H18" s="48"/>
      <c r="I18" s="1"/>
      <c r="J18" s="1"/>
      <c r="K18" s="55">
        <f>K14+7</f>
        <v>45931</v>
      </c>
      <c r="L18" s="55"/>
      <c r="M18" s="55"/>
      <c r="N18" s="24" t="str">
        <f>"("&amp;TEXT(K18,"aaa")&amp;")"</f>
        <v>(水)</v>
      </c>
      <c r="O18" s="1" t="s">
        <v>56</v>
      </c>
      <c r="P18" s="1"/>
      <c r="Q18" s="32"/>
      <c r="R18" s="24"/>
    </row>
    <row r="19" spans="1:40" ht="18.75" customHeight="1">
      <c r="A19" s="37" t="str">
        <f>IF(B19="","",COUNTA(B$5:B19)&amp;".")</f>
        <v/>
      </c>
      <c r="E19" s="28" t="s">
        <v>55</v>
      </c>
      <c r="F19" s="25" t="s">
        <v>57</v>
      </c>
      <c r="G19" s="36"/>
      <c r="H19" s="24"/>
      <c r="I19" s="26"/>
      <c r="K19" s="26"/>
      <c r="M19" s="26"/>
      <c r="N19" s="26"/>
      <c r="O19" s="26"/>
      <c r="P19" s="26"/>
      <c r="Q19" s="26"/>
      <c r="R19" s="26"/>
      <c r="S19" s="26"/>
      <c r="T19" s="26"/>
      <c r="U19" s="26"/>
      <c r="W19" s="26"/>
      <c r="X19" s="26"/>
    </row>
    <row r="20" spans="1:40">
      <c r="A20" s="37" t="str">
        <f>IF(B20="","",COUNTA(B$5:B20)&amp;".")</f>
        <v/>
      </c>
      <c r="E20" s="17" t="s">
        <v>58</v>
      </c>
      <c r="W20" s="27"/>
      <c r="X20" s="28"/>
    </row>
    <row r="21" spans="1:40" ht="18.75" customHeight="1">
      <c r="A21" s="27"/>
      <c r="B21" s="27"/>
      <c r="C21" s="27"/>
      <c r="D21" s="27"/>
      <c r="E21" s="17" t="s">
        <v>59</v>
      </c>
      <c r="O21" s="17" t="s">
        <v>60</v>
      </c>
      <c r="W21" s="27"/>
      <c r="X21" s="27"/>
    </row>
    <row r="22" spans="1:40" ht="18.75" customHeight="1">
      <c r="E22" s="17" t="s">
        <v>61</v>
      </c>
      <c r="F22" s="27"/>
      <c r="G22" s="27"/>
      <c r="H22" s="27"/>
      <c r="I22" s="27"/>
      <c r="J22" s="27"/>
      <c r="K22" s="27"/>
      <c r="L22" s="27"/>
      <c r="M22" s="27"/>
      <c r="N22" s="27"/>
      <c r="O22" s="17" t="s">
        <v>62</v>
      </c>
      <c r="P22" s="27"/>
      <c r="Q22" s="27"/>
      <c r="V22" s="27"/>
    </row>
    <row r="23" spans="1:40" ht="18" customHeight="1">
      <c r="A23" s="27"/>
      <c r="B23" s="27"/>
      <c r="C23" s="27"/>
      <c r="D23" s="27"/>
      <c r="E23" s="17" t="s">
        <v>63</v>
      </c>
      <c r="O23" s="17" t="s">
        <v>64</v>
      </c>
      <c r="W23" s="27"/>
      <c r="X23" s="27"/>
      <c r="AD23" s="27"/>
      <c r="AE23" s="27"/>
      <c r="AF23" s="27"/>
      <c r="AG23" s="27"/>
      <c r="AJ23" s="27"/>
      <c r="AK23" s="27"/>
      <c r="AL23" s="27"/>
      <c r="AM23" s="27"/>
      <c r="AN23" s="27"/>
    </row>
    <row r="24" spans="1:40" ht="18" customHeight="1">
      <c r="A24" s="37" t="str">
        <f>IF(B24="","",COUNTA(B$5:B24)&amp;".")</f>
        <v/>
      </c>
      <c r="C24" s="26"/>
      <c r="D24" s="26"/>
      <c r="E24" s="17" t="s">
        <v>65</v>
      </c>
      <c r="F24" s="27"/>
      <c r="G24" s="27"/>
      <c r="H24" s="27"/>
      <c r="I24" s="27"/>
      <c r="J24" s="27"/>
      <c r="K24" s="27"/>
      <c r="L24" s="27"/>
      <c r="M24" s="27"/>
      <c r="N24" s="27"/>
      <c r="O24" s="17" t="s">
        <v>65</v>
      </c>
      <c r="P24" s="27"/>
      <c r="Q24" s="27"/>
      <c r="R24" s="27"/>
      <c r="S24" s="27"/>
      <c r="T24" s="27"/>
      <c r="U24" s="27"/>
      <c r="V24" s="27"/>
      <c r="W24" s="26"/>
      <c r="X24" s="26"/>
      <c r="AE24" s="27"/>
      <c r="AF24" s="24"/>
      <c r="AG24" s="24"/>
      <c r="AJ24" s="27"/>
      <c r="AK24" s="27"/>
      <c r="AL24" s="27"/>
      <c r="AM24" s="27"/>
      <c r="AN24" s="27"/>
    </row>
    <row r="25" spans="1:40" ht="18" customHeight="1">
      <c r="A25" s="37" t="str">
        <f>IF(B25="","",COUNTA(B$6:B25)&amp;".")</f>
        <v>8.</v>
      </c>
      <c r="B25" s="17" t="s">
        <v>27</v>
      </c>
      <c r="E25" s="17" t="s">
        <v>31</v>
      </c>
      <c r="Y25" s="27"/>
      <c r="Z25" s="27"/>
      <c r="AA25" s="27"/>
    </row>
    <row r="26" spans="1:40">
      <c r="A26" s="37" t="str">
        <f>IF(B26="","",COUNTA(B$6:B26)&amp;".")</f>
        <v/>
      </c>
      <c r="F26" s="17" t="s">
        <v>18</v>
      </c>
    </row>
    <row r="27" spans="1:40">
      <c r="A27" s="37" t="str">
        <f>IF(B27="","",COUNTA(B$6:B27)&amp;".")</f>
        <v/>
      </c>
      <c r="E27" s="17" t="s">
        <v>34</v>
      </c>
    </row>
    <row r="28" spans="1:40">
      <c r="A28" s="37" t="str">
        <f>IF(B28="","",COUNTA(B$6:B28)&amp;".")</f>
        <v/>
      </c>
      <c r="F28" s="17" t="s">
        <v>2</v>
      </c>
    </row>
    <row r="29" spans="1:40" ht="18.75" customHeight="1">
      <c r="A29" s="37" t="str">
        <f>IF(B29="","",COUNTA(B$6:B41)&amp;".")</f>
        <v/>
      </c>
      <c r="F29" s="17" t="s">
        <v>35</v>
      </c>
    </row>
    <row r="30" spans="1:40" ht="18.75" customHeight="1">
      <c r="A30" s="37" t="str">
        <f>IF(B30="","",COUNTA(B$6:B30)&amp;".")</f>
        <v>9.</v>
      </c>
      <c r="B30" s="17" t="s">
        <v>30</v>
      </c>
      <c r="D30" s="40"/>
      <c r="E30" s="27" t="s">
        <v>85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40" ht="18.75" customHeight="1">
      <c r="A31" s="37"/>
      <c r="D31" s="40"/>
      <c r="E31" s="27" t="s">
        <v>88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40">
      <c r="A32" s="37"/>
      <c r="D32" s="40"/>
      <c r="E32" s="27" t="s">
        <v>86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9" s="1" customFormat="1">
      <c r="A33" s="42"/>
      <c r="D33" s="43"/>
      <c r="E33" s="1" t="s">
        <v>53</v>
      </c>
      <c r="H33" s="43"/>
      <c r="I33" s="43"/>
      <c r="J33" s="43"/>
      <c r="K33" s="43"/>
      <c r="L33" s="43"/>
      <c r="M33" s="43"/>
    </row>
    <row r="34" spans="1:29" s="1" customFormat="1">
      <c r="A34" s="42" t="str">
        <f>IF(B34="","",COUNTA(B$6:B34)&amp;".")</f>
        <v/>
      </c>
      <c r="E34" s="1" t="s">
        <v>92</v>
      </c>
      <c r="H34" s="43"/>
      <c r="I34" s="43"/>
    </row>
    <row r="35" spans="1:29">
      <c r="A35" s="37"/>
      <c r="D35" s="40"/>
      <c r="E35" s="17" t="s">
        <v>90</v>
      </c>
      <c r="H35" s="40"/>
      <c r="I35" s="40"/>
    </row>
    <row r="36" spans="1:29">
      <c r="A36" s="37"/>
      <c r="D36" s="40"/>
      <c r="E36" s="17" t="s">
        <v>89</v>
      </c>
      <c r="H36" s="40"/>
      <c r="I36" s="40"/>
    </row>
    <row r="37" spans="1:29">
      <c r="A37" s="37" t="str">
        <f>IF(B37="","",COUNTA(B$6:B37)&amp;".")</f>
        <v/>
      </c>
      <c r="E37" s="17" t="s">
        <v>104</v>
      </c>
      <c r="H37" s="40"/>
      <c r="I37" s="40"/>
      <c r="AC37" s="44"/>
    </row>
    <row r="38" spans="1:29">
      <c r="A38" s="37" t="str">
        <f>IF(B38="","",COUNTA(B$6:B38)&amp;".")</f>
        <v/>
      </c>
      <c r="E38" s="17" t="s">
        <v>53</v>
      </c>
      <c r="H38" s="40"/>
      <c r="I38" s="40"/>
      <c r="J38" s="40"/>
      <c r="K38" s="40"/>
      <c r="L38" s="40"/>
      <c r="M38" s="40"/>
    </row>
    <row r="39" spans="1:29">
      <c r="A39" s="37" t="str">
        <f>IF(B39="","",COUNTA(B$6:B39)&amp;".")</f>
        <v/>
      </c>
      <c r="E39" s="17" t="s">
        <v>54</v>
      </c>
      <c r="H39" s="40"/>
      <c r="I39" s="40"/>
    </row>
    <row r="40" spans="1:29">
      <c r="A40" s="37" t="str">
        <f>IF(B40="","",COUNTA(B$6:B40)&amp;".")</f>
        <v>10.</v>
      </c>
      <c r="B40" s="17" t="s">
        <v>26</v>
      </c>
      <c r="E40" s="27" t="s">
        <v>51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9">
      <c r="A41" s="37" t="str">
        <f>IF(B41="","",COUNTA(B$6:B41)&amp;".")</f>
        <v/>
      </c>
      <c r="E41" s="27" t="s">
        <v>50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29">
      <c r="A42" s="37" t="str">
        <f>IF(B42="","",COUNTA(B$6:B42)&amp;".")</f>
        <v>11.</v>
      </c>
      <c r="B42" s="17" t="s">
        <v>29</v>
      </c>
      <c r="E42" s="17" t="s">
        <v>19</v>
      </c>
    </row>
    <row r="43" spans="1:29">
      <c r="A43" s="37" t="str">
        <f>IF(B43="","",COUNTA(B$6:B43)&amp;".")</f>
        <v/>
      </c>
      <c r="E43" s="17" t="s">
        <v>3</v>
      </c>
    </row>
    <row r="44" spans="1:29">
      <c r="A44" s="37" t="str">
        <f>IF(B44="","",COUNTA(B$6:B44)&amp;".")</f>
        <v/>
      </c>
      <c r="E44" s="17" t="s">
        <v>95</v>
      </c>
    </row>
    <row r="45" spans="1:29">
      <c r="A45" s="37" t="str">
        <f>IF(B45="","",COUNTA(B$6:B45)&amp;".")</f>
        <v/>
      </c>
      <c r="E45" s="30" t="s">
        <v>45</v>
      </c>
    </row>
    <row r="46" spans="1:29" ht="18" customHeight="1">
      <c r="A46" s="37" t="str">
        <f>IF(B46="","",COUNTA(B$6:B46)&amp;".")</f>
        <v>12.</v>
      </c>
      <c r="B46" s="17" t="s">
        <v>28</v>
      </c>
      <c r="E46" s="17" t="s">
        <v>91</v>
      </c>
    </row>
    <row r="47" spans="1:29">
      <c r="A47" s="37" t="str">
        <f>IF(B47="","",COUNTA(B$6:B47)&amp;".")</f>
        <v/>
      </c>
      <c r="X47" s="28"/>
    </row>
    <row r="48" spans="1:29" ht="18" customHeight="1">
      <c r="A48" s="37" t="str">
        <f>IF(B48="","",COUNTA(B$6:B48)&amp;".")</f>
        <v/>
      </c>
    </row>
  </sheetData>
  <mergeCells count="5">
    <mergeCell ref="A1:B1"/>
    <mergeCell ref="E8:H8"/>
    <mergeCell ref="E14:H14"/>
    <mergeCell ref="K14:N14"/>
    <mergeCell ref="K18:M18"/>
  </mergeCells>
  <phoneticPr fontId="1"/>
  <pageMargins left="0.51181102362204722" right="0.11811023622047245" top="0.35433070866141736" bottom="0.11811023622047245" header="0.31496062992125984" footer="0.11811023622047245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D2E0-5664-4775-8D0F-36C77A889521}">
  <dimension ref="A1:AA32"/>
  <sheetViews>
    <sheetView showZeros="0" tabSelected="1" zoomScaleNormal="100" workbookViewId="0">
      <selection activeCell="AD10" sqref="AD10"/>
    </sheetView>
  </sheetViews>
  <sheetFormatPr defaultRowHeight="18.75"/>
  <cols>
    <col min="1" max="25" width="3.625" customWidth="1"/>
    <col min="26" max="31" width="3.75" customWidth="1"/>
  </cols>
  <sheetData>
    <row r="1" spans="1:27" s="1" customFormat="1" ht="27" customHeight="1">
      <c r="D1" s="4" t="str">
        <f>大会案内!E6&amp;"参加申込書"</f>
        <v>第25回 会長杯卓球大会参加申込書</v>
      </c>
      <c r="G1" s="5"/>
      <c r="H1" s="5"/>
      <c r="I1" s="5"/>
      <c r="J1" s="5"/>
      <c r="K1" s="5"/>
      <c r="L1" s="5"/>
    </row>
    <row r="2" spans="1:27" s="1" customFormat="1">
      <c r="B2" s="3"/>
      <c r="C2" s="6"/>
      <c r="D2" s="6"/>
      <c r="E2" s="6"/>
      <c r="F2" s="6"/>
      <c r="G2" s="6"/>
      <c r="I2" s="80" t="s">
        <v>99</v>
      </c>
      <c r="J2" s="80"/>
      <c r="K2" s="81"/>
      <c r="L2" s="82">
        <f>大会案内!E14</f>
        <v>45910</v>
      </c>
      <c r="M2" s="82"/>
      <c r="N2" s="1" t="str">
        <f>"("&amp;TEXT(L2,"aaa")&amp;")"</f>
        <v>(水)</v>
      </c>
      <c r="O2" s="6" t="s">
        <v>97</v>
      </c>
      <c r="P2" s="83">
        <f>大会案内!K14</f>
        <v>45924</v>
      </c>
      <c r="Q2" s="83"/>
      <c r="R2" s="1" t="str">
        <f>"("&amp;TEXT(P2,"aaa")&amp;")"</f>
        <v>(水)</v>
      </c>
      <c r="T2" s="84" t="s">
        <v>100</v>
      </c>
      <c r="U2" s="84"/>
      <c r="V2" s="85">
        <f>大会案内!E8</f>
        <v>45942</v>
      </c>
      <c r="W2" s="85"/>
      <c r="X2" s="85"/>
      <c r="Y2" s="2" t="str">
        <f>"("&amp;TEXT(V2,"aaa")&amp;")"</f>
        <v>(日)</v>
      </c>
    </row>
    <row r="3" spans="1:27" s="7" customFormat="1" ht="23.25" customHeight="1">
      <c r="A3" s="68" t="s">
        <v>4</v>
      </c>
      <c r="B3" s="68"/>
      <c r="C3" s="69"/>
      <c r="D3" s="70"/>
      <c r="E3" s="70"/>
      <c r="F3" s="70"/>
      <c r="G3" s="70"/>
      <c r="H3" s="70"/>
      <c r="I3" s="70"/>
      <c r="J3" s="71"/>
      <c r="K3" s="19"/>
      <c r="M3" s="20" t="s">
        <v>5</v>
      </c>
      <c r="N3" s="69"/>
      <c r="O3" s="70"/>
      <c r="P3" s="70"/>
      <c r="Q3" s="70"/>
      <c r="R3" s="71"/>
      <c r="S3" s="8" t="s">
        <v>8</v>
      </c>
      <c r="T3" s="59"/>
      <c r="U3" s="60"/>
      <c r="V3" s="60"/>
      <c r="W3" s="60"/>
      <c r="X3" s="61"/>
    </row>
    <row r="4" spans="1:27" s="1" customFormat="1" ht="3" customHeight="1">
      <c r="B4" s="3"/>
      <c r="C4" s="6" t="s">
        <v>47</v>
      </c>
      <c r="D4" s="6"/>
      <c r="E4" s="6"/>
      <c r="F4" s="6"/>
      <c r="G4" s="6"/>
      <c r="H4" s="6"/>
      <c r="I4" s="6"/>
      <c r="J4" s="6"/>
      <c r="M4" s="3"/>
      <c r="N4" s="6"/>
      <c r="O4" s="6"/>
      <c r="P4" s="6"/>
      <c r="Q4" s="6"/>
      <c r="R4" s="3"/>
      <c r="S4" s="2"/>
      <c r="T4" s="2"/>
      <c r="U4" s="2"/>
      <c r="V4" s="2"/>
      <c r="W4" s="2"/>
    </row>
    <row r="5" spans="1:27" s="7" customFormat="1" ht="33.75" customHeight="1">
      <c r="A5" s="68" t="s">
        <v>6</v>
      </c>
      <c r="B5" s="72"/>
      <c r="C5" s="56"/>
      <c r="D5" s="57"/>
      <c r="E5" s="57"/>
      <c r="F5" s="58"/>
      <c r="G5" s="67" t="s">
        <v>7</v>
      </c>
      <c r="H5" s="67"/>
      <c r="I5" s="56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8"/>
    </row>
    <row r="6" spans="1:27" s="1" customFormat="1" ht="3" customHeight="1"/>
    <row r="7" spans="1:27" s="7" customFormat="1" ht="24.75" customHeight="1">
      <c r="M7" s="8" t="s">
        <v>9</v>
      </c>
      <c r="N7" s="69"/>
      <c r="O7" s="70"/>
      <c r="P7" s="70"/>
      <c r="Q7" s="70"/>
      <c r="R7" s="71"/>
      <c r="S7" s="8" t="s">
        <v>8</v>
      </c>
      <c r="T7" s="69"/>
      <c r="U7" s="70"/>
      <c r="V7" s="70"/>
      <c r="W7" s="70"/>
      <c r="X7" s="71"/>
    </row>
    <row r="8" spans="1:27" s="1" customFormat="1" ht="23.25" customHeight="1">
      <c r="B8" s="35" t="s">
        <v>82</v>
      </c>
    </row>
    <row r="9" spans="1:27" s="1" customFormat="1" ht="23.25" customHeight="1">
      <c r="B9" s="35"/>
      <c r="D9" s="17" t="s">
        <v>87</v>
      </c>
      <c r="N9" s="17"/>
    </row>
    <row r="10" spans="1:27" s="1" customFormat="1" ht="76.5" customHeight="1">
      <c r="B10" s="86" t="s">
        <v>93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</row>
    <row r="11" spans="1:27" s="1" customFormat="1" ht="18" customHeight="1">
      <c r="A11" s="1" t="s">
        <v>81</v>
      </c>
      <c r="G11" s="21" t="s">
        <v>48</v>
      </c>
    </row>
    <row r="12" spans="1:27" s="7" customFormat="1" ht="30" customHeight="1">
      <c r="A12" s="14"/>
      <c r="B12" s="33" t="s">
        <v>38</v>
      </c>
      <c r="C12" s="33" t="s">
        <v>83</v>
      </c>
      <c r="D12" s="34" t="s">
        <v>84</v>
      </c>
      <c r="E12" s="66" t="s">
        <v>37</v>
      </c>
      <c r="F12" s="66"/>
      <c r="G12" s="66"/>
      <c r="H12" s="73" t="s">
        <v>70</v>
      </c>
      <c r="I12" s="73"/>
      <c r="J12" s="73"/>
      <c r="K12" s="73" t="s">
        <v>71</v>
      </c>
      <c r="L12" s="73"/>
      <c r="M12" s="73"/>
      <c r="N12" s="73" t="s">
        <v>72</v>
      </c>
      <c r="O12" s="73"/>
      <c r="P12" s="73"/>
      <c r="Q12" s="73" t="s">
        <v>73</v>
      </c>
      <c r="R12" s="73"/>
      <c r="S12" s="73"/>
      <c r="T12" s="73" t="s">
        <v>74</v>
      </c>
      <c r="U12" s="73"/>
      <c r="V12" s="73"/>
      <c r="W12" s="73" t="s">
        <v>75</v>
      </c>
      <c r="X12" s="73"/>
      <c r="Y12" s="73"/>
      <c r="Z12" s="74" t="s">
        <v>10</v>
      </c>
      <c r="AA12" s="75"/>
    </row>
    <row r="13" spans="1:27" s="7" customFormat="1" ht="33.950000000000003" customHeight="1">
      <c r="A13" s="14">
        <v>1</v>
      </c>
      <c r="B13" s="33"/>
      <c r="C13" s="33"/>
      <c r="D13" s="33"/>
      <c r="E13" s="66"/>
      <c r="F13" s="66"/>
      <c r="G13" s="66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62"/>
      <c r="AA13" s="63"/>
    </row>
    <row r="14" spans="1:27" s="7" customFormat="1" ht="33.950000000000003" customHeight="1">
      <c r="A14" s="14">
        <f>A13+1</f>
        <v>2</v>
      </c>
      <c r="B14" s="33"/>
      <c r="C14" s="33"/>
      <c r="D14" s="33"/>
      <c r="E14" s="66"/>
      <c r="F14" s="66"/>
      <c r="G14" s="66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62"/>
      <c r="AA14" s="63"/>
    </row>
    <row r="15" spans="1:27" s="7" customFormat="1" ht="33.950000000000003" customHeight="1">
      <c r="A15" s="14">
        <f t="shared" ref="A15:A16" si="0">A14+1</f>
        <v>3</v>
      </c>
      <c r="B15" s="33"/>
      <c r="C15" s="33"/>
      <c r="D15" s="33"/>
      <c r="E15" s="66"/>
      <c r="F15" s="66"/>
      <c r="G15" s="66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62"/>
      <c r="AA15" s="63"/>
    </row>
    <row r="16" spans="1:27" s="7" customFormat="1" ht="33.950000000000003" customHeight="1">
      <c r="A16" s="14">
        <f t="shared" si="0"/>
        <v>4</v>
      </c>
      <c r="B16" s="33"/>
      <c r="C16" s="33"/>
      <c r="D16" s="33"/>
      <c r="E16" s="66"/>
      <c r="F16" s="66"/>
      <c r="G16" s="66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62"/>
      <c r="AA16" s="63"/>
    </row>
    <row r="17" spans="1:27" s="7" customFormat="1" ht="33.950000000000003" customHeight="1">
      <c r="A17" s="14">
        <f>A16+1</f>
        <v>5</v>
      </c>
      <c r="B17" s="33"/>
      <c r="C17" s="33"/>
      <c r="D17" s="33"/>
      <c r="E17" s="66"/>
      <c r="F17" s="66"/>
      <c r="G17" s="66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62"/>
      <c r="AA17" s="63"/>
    </row>
    <row r="18" spans="1:27" s="7" customFormat="1" ht="33.950000000000003" customHeight="1">
      <c r="A18" s="14">
        <f t="shared" ref="A18:A21" si="1">A17+1</f>
        <v>6</v>
      </c>
      <c r="B18" s="33"/>
      <c r="C18" s="33"/>
      <c r="D18" s="33"/>
      <c r="E18" s="66"/>
      <c r="F18" s="66"/>
      <c r="G18" s="66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62"/>
      <c r="AA18" s="63"/>
    </row>
    <row r="19" spans="1:27" s="7" customFormat="1" ht="33.950000000000003" customHeight="1">
      <c r="A19" s="14">
        <f t="shared" si="1"/>
        <v>7</v>
      </c>
      <c r="B19" s="33"/>
      <c r="C19" s="33"/>
      <c r="D19" s="33"/>
      <c r="E19" s="66"/>
      <c r="F19" s="66"/>
      <c r="G19" s="66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62"/>
      <c r="AA19" s="63"/>
    </row>
    <row r="20" spans="1:27" s="7" customFormat="1" ht="33.950000000000003" customHeight="1">
      <c r="A20" s="14">
        <f t="shared" si="1"/>
        <v>8</v>
      </c>
      <c r="B20" s="33"/>
      <c r="C20" s="33"/>
      <c r="D20" s="33"/>
      <c r="E20" s="66"/>
      <c r="F20" s="66"/>
      <c r="G20" s="66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62"/>
      <c r="AA20" s="63"/>
    </row>
    <row r="21" spans="1:27" s="7" customFormat="1" ht="33.950000000000003" customHeight="1">
      <c r="A21" s="14">
        <f t="shared" si="1"/>
        <v>9</v>
      </c>
      <c r="B21" s="33"/>
      <c r="C21" s="33"/>
      <c r="D21" s="33"/>
      <c r="E21" s="66"/>
      <c r="F21" s="66"/>
      <c r="G21" s="66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62"/>
      <c r="AA21" s="63"/>
    </row>
    <row r="22" spans="1:27" s="1" customFormat="1" ht="21.75" customHeight="1">
      <c r="A22" s="9" t="s">
        <v>32</v>
      </c>
      <c r="N22" s="17" t="s">
        <v>76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7" s="1" customFormat="1" ht="21.75" customHeight="1">
      <c r="B23" s="65" t="s">
        <v>13</v>
      </c>
      <c r="C23" s="65"/>
      <c r="D23" s="65"/>
      <c r="E23" s="59" t="s">
        <v>40</v>
      </c>
      <c r="F23" s="60"/>
      <c r="G23" s="61"/>
      <c r="H23" s="59" t="s">
        <v>33</v>
      </c>
      <c r="I23" s="61"/>
      <c r="J23" s="59" t="s">
        <v>14</v>
      </c>
      <c r="K23" s="60"/>
      <c r="L23" s="61"/>
      <c r="N23" s="22" t="s">
        <v>66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7" s="1" customFormat="1" ht="21.75" customHeight="1">
      <c r="B24" s="69" t="s">
        <v>11</v>
      </c>
      <c r="C24" s="70"/>
      <c r="D24" s="71"/>
      <c r="E24" s="69"/>
      <c r="F24" s="70"/>
      <c r="G24" s="15" t="s">
        <v>41</v>
      </c>
      <c r="H24" s="78">
        <v>3200</v>
      </c>
      <c r="I24" s="79"/>
      <c r="J24" s="76">
        <f>E24*H24</f>
        <v>0</v>
      </c>
      <c r="K24" s="77"/>
      <c r="L24" s="12" t="s">
        <v>17</v>
      </c>
      <c r="N24" s="22" t="s">
        <v>67</v>
      </c>
      <c r="O24" s="17"/>
      <c r="P24" s="29"/>
      <c r="Q24" s="29"/>
      <c r="R24" s="27"/>
      <c r="S24" s="27"/>
      <c r="T24" s="27"/>
      <c r="U24" s="27"/>
      <c r="V24" s="27"/>
      <c r="W24" s="27"/>
      <c r="X24" s="17"/>
      <c r="Y24" s="17"/>
      <c r="Z24" s="17"/>
    </row>
    <row r="25" spans="1:27" s="1" customFormat="1" ht="21.75" customHeight="1">
      <c r="B25" s="69" t="s">
        <v>12</v>
      </c>
      <c r="C25" s="70"/>
      <c r="D25" s="71"/>
      <c r="E25" s="69"/>
      <c r="F25" s="70"/>
      <c r="G25" s="15" t="s">
        <v>41</v>
      </c>
      <c r="H25" s="78">
        <v>4000</v>
      </c>
      <c r="I25" s="79"/>
      <c r="J25" s="76">
        <f>E25*H25</f>
        <v>0</v>
      </c>
      <c r="K25" s="77"/>
      <c r="L25" s="12" t="s">
        <v>17</v>
      </c>
      <c r="N25" s="17"/>
      <c r="O25" s="17"/>
      <c r="P25" s="30" t="s">
        <v>77</v>
      </c>
      <c r="Q25" s="30"/>
      <c r="R25" s="27"/>
      <c r="S25" s="27"/>
      <c r="T25" s="27"/>
      <c r="U25" s="27"/>
      <c r="V25" s="27"/>
      <c r="W25" s="27"/>
      <c r="X25" s="17"/>
      <c r="Y25" s="3" t="s">
        <v>78</v>
      </c>
    </row>
    <row r="26" spans="1:27" s="1" customFormat="1" ht="21.75" customHeight="1">
      <c r="B26" s="69" t="s">
        <v>39</v>
      </c>
      <c r="C26" s="70"/>
      <c r="D26" s="71"/>
      <c r="E26" s="69"/>
      <c r="F26" s="70"/>
      <c r="G26" s="15" t="s">
        <v>41</v>
      </c>
      <c r="H26" s="78">
        <v>3200</v>
      </c>
      <c r="I26" s="79"/>
      <c r="J26" s="76">
        <f>E26*H26</f>
        <v>0</v>
      </c>
      <c r="K26" s="77"/>
      <c r="L26" s="12" t="s">
        <v>17</v>
      </c>
      <c r="O26" s="22" t="s">
        <v>68</v>
      </c>
      <c r="P26" s="17"/>
      <c r="Q26" s="17"/>
      <c r="R26" s="64">
        <f>大会案内!K18</f>
        <v>45931</v>
      </c>
      <c r="S26" s="64"/>
      <c r="T26" s="64"/>
      <c r="U26" s="24" t="str">
        <f>"("&amp;TEXT(R26,"aaa")&amp;")"</f>
        <v>(水)</v>
      </c>
      <c r="V26" s="1" t="s">
        <v>56</v>
      </c>
    </row>
    <row r="27" spans="1:27" s="1" customFormat="1" ht="21.75" customHeight="1">
      <c r="B27" s="69" t="s">
        <v>44</v>
      </c>
      <c r="C27" s="70"/>
      <c r="D27" s="71"/>
      <c r="E27" s="69"/>
      <c r="F27" s="70"/>
      <c r="G27" s="15" t="s">
        <v>41</v>
      </c>
      <c r="H27" s="78">
        <v>2000</v>
      </c>
      <c r="I27" s="79"/>
      <c r="J27" s="76">
        <f>E27*H27</f>
        <v>0</v>
      </c>
      <c r="K27" s="77"/>
      <c r="L27" s="12" t="s">
        <v>17</v>
      </c>
      <c r="Z27" s="17"/>
    </row>
    <row r="28" spans="1:27" s="1" customFormat="1" ht="21.75" customHeight="1">
      <c r="B28" s="69" t="s">
        <v>15</v>
      </c>
      <c r="C28" s="70"/>
      <c r="D28" s="71"/>
      <c r="E28" s="69"/>
      <c r="F28" s="70"/>
      <c r="G28" s="15" t="s">
        <v>42</v>
      </c>
      <c r="H28" s="78">
        <v>700</v>
      </c>
      <c r="I28" s="79"/>
      <c r="J28" s="76">
        <f>E28*H28</f>
        <v>0</v>
      </c>
      <c r="K28" s="77"/>
      <c r="L28" s="12" t="s">
        <v>17</v>
      </c>
      <c r="N28" s="31"/>
      <c r="O28" s="31"/>
      <c r="P28" s="31"/>
      <c r="Q28" s="31"/>
      <c r="R28" s="32"/>
      <c r="S28" s="32"/>
      <c r="T28" s="32"/>
      <c r="U28" s="24"/>
      <c r="V28" s="17"/>
      <c r="W28" s="17"/>
      <c r="X28" s="17"/>
      <c r="Y28" s="17"/>
      <c r="Z28" s="17"/>
    </row>
    <row r="29" spans="1:27" s="1" customFormat="1">
      <c r="B29" s="69" t="s">
        <v>16</v>
      </c>
      <c r="C29" s="70"/>
      <c r="D29" s="70"/>
      <c r="E29" s="70"/>
      <c r="F29" s="70"/>
      <c r="G29" s="70"/>
      <c r="H29" s="70"/>
      <c r="I29" s="71"/>
      <c r="J29" s="76">
        <f>SUM(J24:L28)</f>
        <v>0</v>
      </c>
      <c r="K29" s="77"/>
      <c r="L29" s="12" t="s">
        <v>17</v>
      </c>
      <c r="S29" s="17"/>
      <c r="Y29" s="3"/>
      <c r="Z29" s="17"/>
    </row>
    <row r="30" spans="1:27" s="1" customFormat="1">
      <c r="B30" s="3" t="s">
        <v>55</v>
      </c>
      <c r="C30" s="1" t="s">
        <v>43</v>
      </c>
    </row>
    <row r="31" spans="1:27" s="49" customFormat="1">
      <c r="B31" s="3" t="s">
        <v>55</v>
      </c>
      <c r="C31" s="50" t="s">
        <v>107</v>
      </c>
      <c r="D31" s="51"/>
      <c r="E31" s="51"/>
      <c r="F31" s="55">
        <f>大会案内!K14</f>
        <v>45924</v>
      </c>
      <c r="G31" s="55"/>
      <c r="H31" s="55"/>
      <c r="I31" s="52" t="str">
        <f>"("&amp;TEXT(F31,"aaa")&amp;")"</f>
        <v>(水)</v>
      </c>
      <c r="J31" t="s">
        <v>108</v>
      </c>
      <c r="K31" s="51"/>
      <c r="L31" s="51"/>
      <c r="M31" s="51"/>
      <c r="N31" s="51"/>
      <c r="O31" s="51"/>
      <c r="P31" s="51"/>
    </row>
    <row r="32" spans="1:27"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124">
    <mergeCell ref="F31:H31"/>
    <mergeCell ref="I2:K2"/>
    <mergeCell ref="L2:M2"/>
    <mergeCell ref="P2:Q2"/>
    <mergeCell ref="T2:U2"/>
    <mergeCell ref="V2:X2"/>
    <mergeCell ref="B10:X10"/>
    <mergeCell ref="E20:G20"/>
    <mergeCell ref="H20:J20"/>
    <mergeCell ref="K20:M20"/>
    <mergeCell ref="N20:P20"/>
    <mergeCell ref="Q20:S20"/>
    <mergeCell ref="T20:V20"/>
    <mergeCell ref="W20:Y20"/>
    <mergeCell ref="E17:G17"/>
    <mergeCell ref="H17:J17"/>
    <mergeCell ref="K17:M17"/>
    <mergeCell ref="N17:P17"/>
    <mergeCell ref="Q17:S17"/>
    <mergeCell ref="T17:V17"/>
    <mergeCell ref="W17:Y17"/>
    <mergeCell ref="N7:R7"/>
    <mergeCell ref="W12:Y12"/>
    <mergeCell ref="T12:V12"/>
    <mergeCell ref="T21:V21"/>
    <mergeCell ref="W21:Y21"/>
    <mergeCell ref="E18:G18"/>
    <mergeCell ref="H18:J18"/>
    <mergeCell ref="E19:G19"/>
    <mergeCell ref="H19:J19"/>
    <mergeCell ref="K19:M19"/>
    <mergeCell ref="N19:P19"/>
    <mergeCell ref="Q19:S19"/>
    <mergeCell ref="T19:V19"/>
    <mergeCell ref="W19:Y19"/>
    <mergeCell ref="K18:M18"/>
    <mergeCell ref="N18:P18"/>
    <mergeCell ref="Q18:S18"/>
    <mergeCell ref="T18:V18"/>
    <mergeCell ref="W18:Y18"/>
    <mergeCell ref="E16:G16"/>
    <mergeCell ref="H16:J16"/>
    <mergeCell ref="K16:M16"/>
    <mergeCell ref="Q12:S12"/>
    <mergeCell ref="N16:P16"/>
    <mergeCell ref="E21:G21"/>
    <mergeCell ref="H21:J21"/>
    <mergeCell ref="K21:M21"/>
    <mergeCell ref="N21:P21"/>
    <mergeCell ref="Q21:S21"/>
    <mergeCell ref="H12:J12"/>
    <mergeCell ref="E14:G14"/>
    <mergeCell ref="H14:J14"/>
    <mergeCell ref="K14:M14"/>
    <mergeCell ref="N14:P14"/>
    <mergeCell ref="Q14:S14"/>
    <mergeCell ref="T14:V14"/>
    <mergeCell ref="W14:Y14"/>
    <mergeCell ref="E15:G15"/>
    <mergeCell ref="H15:J15"/>
    <mergeCell ref="K15:M15"/>
    <mergeCell ref="N15:P15"/>
    <mergeCell ref="Q15:S15"/>
    <mergeCell ref="T15:V15"/>
    <mergeCell ref="W15:Y15"/>
    <mergeCell ref="B29:I29"/>
    <mergeCell ref="J29:K29"/>
    <mergeCell ref="B28:D28"/>
    <mergeCell ref="E28:F28"/>
    <mergeCell ref="H28:I28"/>
    <mergeCell ref="J28:K28"/>
    <mergeCell ref="J26:K26"/>
    <mergeCell ref="B24:D24"/>
    <mergeCell ref="E24:F24"/>
    <mergeCell ref="J24:K24"/>
    <mergeCell ref="B25:D25"/>
    <mergeCell ref="E25:F25"/>
    <mergeCell ref="H25:I25"/>
    <mergeCell ref="J25:K25"/>
    <mergeCell ref="B27:D27"/>
    <mergeCell ref="E27:F27"/>
    <mergeCell ref="H27:I27"/>
    <mergeCell ref="J27:K27"/>
    <mergeCell ref="H24:I24"/>
    <mergeCell ref="B26:D26"/>
    <mergeCell ref="E26:F26"/>
    <mergeCell ref="H26:I26"/>
    <mergeCell ref="Z20:AA20"/>
    <mergeCell ref="Z18:AA18"/>
    <mergeCell ref="Q16:S16"/>
    <mergeCell ref="T16:V16"/>
    <mergeCell ref="W16:Y16"/>
    <mergeCell ref="Z16:AA16"/>
    <mergeCell ref="Z14:AA14"/>
    <mergeCell ref="Z12:AA12"/>
    <mergeCell ref="T7:X7"/>
    <mergeCell ref="Z13:AA13"/>
    <mergeCell ref="Z15:AA15"/>
    <mergeCell ref="Z17:AA17"/>
    <mergeCell ref="W13:Y13"/>
    <mergeCell ref="C5:F5"/>
    <mergeCell ref="T3:X3"/>
    <mergeCell ref="Z19:AA19"/>
    <mergeCell ref="R26:T26"/>
    <mergeCell ref="B23:D23"/>
    <mergeCell ref="E23:G23"/>
    <mergeCell ref="H23:I23"/>
    <mergeCell ref="J23:L23"/>
    <mergeCell ref="E12:G12"/>
    <mergeCell ref="E13:G13"/>
    <mergeCell ref="G5:H5"/>
    <mergeCell ref="A3:B3"/>
    <mergeCell ref="C3:J3"/>
    <mergeCell ref="N3:R3"/>
    <mergeCell ref="A5:B5"/>
    <mergeCell ref="I5:X5"/>
    <mergeCell ref="N13:P13"/>
    <mergeCell ref="Q13:S13"/>
    <mergeCell ref="T13:V13"/>
    <mergeCell ref="Z21:AA21"/>
    <mergeCell ref="N12:P12"/>
    <mergeCell ref="K12:M12"/>
    <mergeCell ref="H13:J13"/>
    <mergeCell ref="K13:M13"/>
  </mergeCells>
  <phoneticPr fontId="1"/>
  <pageMargins left="0.12" right="0.12" top="0.34" bottom="0.24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</vt:lpstr>
      <vt:lpstr>申込書</vt:lpstr>
      <vt:lpstr>申込書!Print_Area</vt:lpstr>
      <vt:lpstr>大会案内!Print_Area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2025-08-11T05:38:51Z</dcterms:modified>
</cp:coreProperties>
</file>