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filterPrivacy="1"/>
  <xr:revisionPtr revIDLastSave="19" documentId="14_{8B58DF0B-F5B9-4D55-A266-7983ADD3CE14}" xr6:coauthVersionLast="36" xr6:coauthVersionMax="47" xr10:uidLastSave="{D82E85BC-4BB8-4DD4-AF16-F5657D7B6001}"/>
  <bookViews>
    <workbookView xWindow="405" yWindow="0" windowWidth="22095" windowHeight="15285" activeTab="1" xr2:uid="{00000000-000D-0000-FFFF-FFFF00000000}"/>
  </bookViews>
  <sheets>
    <sheet name="大会案内" sheetId="2" r:id="rId1"/>
    <sheet name="申込書" sheetId="3" r:id="rId2"/>
  </sheets>
  <definedNames>
    <definedName name="_xlnm.Print_Area" localSheetId="1">申込書!$A$1:$X$36</definedName>
    <definedName name="_xlnm.Print_Area" localSheetId="0">大会案内!$A$1:$X$51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A5" i="2"/>
  <c r="J10" i="3"/>
  <c r="A46" i="2" l="1"/>
  <c r="A45" i="2"/>
  <c r="A44" i="2"/>
  <c r="A43" i="2"/>
  <c r="I34" i="3" l="1"/>
  <c r="I33" i="3"/>
  <c r="I32" i="3"/>
  <c r="I31" i="3"/>
  <c r="I30" i="3"/>
  <c r="A33" i="2"/>
  <c r="A29" i="2"/>
  <c r="A28" i="2"/>
  <c r="A27" i="2"/>
  <c r="I35" i="3" l="1"/>
  <c r="A15" i="2" l="1"/>
  <c r="A16" i="2"/>
  <c r="A17" i="2"/>
  <c r="A18" i="2"/>
  <c r="A19" i="2"/>
  <c r="A20" i="2"/>
  <c r="A21" i="2"/>
  <c r="E25" i="2" l="1"/>
  <c r="I25" i="2" s="1"/>
  <c r="J26" i="2"/>
  <c r="M26" i="2" s="1"/>
  <c r="A38" i="2"/>
  <c r="A37" i="2"/>
  <c r="A36" i="2"/>
  <c r="A35" i="2"/>
  <c r="A34" i="2"/>
  <c r="A25" i="2"/>
  <c r="A51" i="2" l="1"/>
  <c r="A50" i="2"/>
  <c r="A49" i="2"/>
  <c r="A48" i="2"/>
  <c r="A47" i="2"/>
  <c r="A14" i="2" l="1"/>
  <c r="T2" i="3" l="1"/>
  <c r="V2" i="3" s="1"/>
  <c r="O2" i="3"/>
  <c r="Q2" i="3" s="1"/>
  <c r="E10" i="2" l="1"/>
  <c r="D1" i="3" s="1"/>
  <c r="A42" i="2" l="1"/>
  <c r="A41" i="2"/>
  <c r="A40" i="2"/>
  <c r="A39" i="2"/>
  <c r="A2" i="2"/>
  <c r="E13" i="2"/>
  <c r="A13" i="2"/>
  <c r="J12" i="2"/>
  <c r="E12" i="2"/>
  <c r="I12" i="2" s="1"/>
  <c r="A12" i="2"/>
  <c r="A11" i="2"/>
  <c r="A10" i="2"/>
  <c r="U1" i="2"/>
  <c r="D3" i="2" l="1"/>
</calcChain>
</file>

<file path=xl/sharedStrings.xml><?xml version="1.0" encoding="utf-8"?>
<sst xmlns="http://schemas.openxmlformats.org/spreadsheetml/2006/main" count="124" uniqueCount="112">
  <si>
    <t>各　位</t>
    <rPh sb="0" eb="1">
      <t>カク</t>
    </rPh>
    <rPh sb="2" eb="3">
      <t>クライ</t>
    </rPh>
    <phoneticPr fontId="1"/>
  </si>
  <si>
    <t>亀岡市卓球協会 会長　山岡　良右</t>
    <phoneticPr fontId="1"/>
  </si>
  <si>
    <t>送信時期</t>
    <rPh sb="0" eb="2">
      <t>ソウシン</t>
    </rPh>
    <rPh sb="2" eb="4">
      <t>ジキ</t>
    </rPh>
    <phoneticPr fontId="1"/>
  </si>
  <si>
    <t>大会名称</t>
    <rPh sb="0" eb="2">
      <t>タイカイ</t>
    </rPh>
    <rPh sb="2" eb="4">
      <t>メイショウ</t>
    </rPh>
    <phoneticPr fontId="1"/>
  </si>
  <si>
    <t>大会回数</t>
    <rPh sb="0" eb="2">
      <t>タイカイ</t>
    </rPh>
    <rPh sb="2" eb="4">
      <t>カイスウ</t>
    </rPh>
    <phoneticPr fontId="1"/>
  </si>
  <si>
    <t>締切り日</t>
    <rPh sb="0" eb="2">
      <t>シメキ</t>
    </rPh>
    <rPh sb="3" eb="4">
      <t>ビ</t>
    </rPh>
    <phoneticPr fontId="1"/>
  </si>
  <si>
    <t>大会月日</t>
    <rPh sb="0" eb="2">
      <t>タイカイ</t>
    </rPh>
    <rPh sb="2" eb="4">
      <t>ツキヒ</t>
    </rPh>
    <phoneticPr fontId="1"/>
  </si>
  <si>
    <t>開会式時間</t>
    <rPh sb="0" eb="2">
      <t>カイカイ</t>
    </rPh>
    <rPh sb="2" eb="3">
      <t>シキ</t>
    </rPh>
    <rPh sb="3" eb="5">
      <t>ジカン</t>
    </rPh>
    <phoneticPr fontId="1"/>
  </si>
  <si>
    <t>午前9:30</t>
    <phoneticPr fontId="1"/>
  </si>
  <si>
    <t>記</t>
  </si>
  <si>
    <t>会場&amp;電話番号</t>
    <rPh sb="0" eb="2">
      <t>カイジョウ</t>
    </rPh>
    <rPh sb="3" eb="5">
      <t>デンワ</t>
    </rPh>
    <rPh sb="5" eb="7">
      <t>バンゴウ</t>
    </rPh>
    <phoneticPr fontId="1"/>
  </si>
  <si>
    <t>大会名称</t>
    <phoneticPr fontId="1"/>
  </si>
  <si>
    <t>参加資格</t>
  </si>
  <si>
    <t>日　時</t>
  </si>
  <si>
    <t>開会式</t>
  </si>
  <si>
    <t>会　場</t>
  </si>
  <si>
    <t>種　目</t>
  </si>
  <si>
    <t>①　一般の部　男女別　シングルス戦</t>
    <rPh sb="9" eb="10">
      <t>ベツ</t>
    </rPh>
    <phoneticPr fontId="1"/>
  </si>
  <si>
    <t>②　60歳以上の部　男女別　シングルス戦</t>
    <rPh sb="4" eb="5">
      <t>サイ</t>
    </rPh>
    <rPh sb="5" eb="7">
      <t>イジョウ</t>
    </rPh>
    <phoneticPr fontId="1"/>
  </si>
  <si>
    <t>試合形式</t>
    <rPh sb="0" eb="2">
      <t>シアイ</t>
    </rPh>
    <rPh sb="2" eb="4">
      <t>ケイシキ</t>
    </rPh>
    <phoneticPr fontId="1"/>
  </si>
  <si>
    <t>3～4名の予選リ－グ戦を行い、上位1,2位が決勝ト－ナメントに進めます。</t>
    <phoneticPr fontId="1"/>
  </si>
  <si>
    <t>3,4位の方には3,4位トーナメントを実施します。</t>
    <phoneticPr fontId="1"/>
  </si>
  <si>
    <t>予選リ－グ戦・ト－ナメントともに、11本5ゲームマッチを基本に行います。</t>
    <rPh sb="0" eb="2">
      <t>ヨセン</t>
    </rPh>
    <phoneticPr fontId="1"/>
  </si>
  <si>
    <t>全てのトーナメントにおいて、３位決定戦は行いません。</t>
    <phoneticPr fontId="1"/>
  </si>
  <si>
    <t>参加費</t>
  </si>
  <si>
    <t>表　彰</t>
  </si>
  <si>
    <t>申込方法</t>
  </si>
  <si>
    <t>①亀岡市卓球協会ホームページからの申込み</t>
    <rPh sb="1" eb="4">
      <t>カメオカシ</t>
    </rPh>
    <rPh sb="4" eb="8">
      <t>タッキュウキョウカイ</t>
    </rPh>
    <phoneticPr fontId="1"/>
  </si>
  <si>
    <t>https://kametaku.work /　または　「亀岡市卓球協会」←検索</t>
    <phoneticPr fontId="1"/>
  </si>
  <si>
    <t>②西台卓球場へ申込書を持参(月曜日は休み)またはファックス、もしくはメール</t>
    <phoneticPr fontId="1"/>
  </si>
  <si>
    <t>〒621-0013　亀岡市大井町並河2-24-3　西台卓球場</t>
    <phoneticPr fontId="1"/>
  </si>
  <si>
    <t>TEL 0771-22-9050   FAX 0771-22-9077　メール nishidaihall@ma.e-broad.ne.jp</t>
    <phoneticPr fontId="1"/>
  </si>
  <si>
    <t>問合せ先</t>
  </si>
  <si>
    <t>その他</t>
  </si>
  <si>
    <t>①試合球はニッタク製40mmプラスチック球を使用します。</t>
    <phoneticPr fontId="1"/>
  </si>
  <si>
    <t>②出場者はゼッケンを着用のこと。</t>
    <phoneticPr fontId="1"/>
  </si>
  <si>
    <t>以上</t>
    <phoneticPr fontId="1"/>
  </si>
  <si>
    <t>開催</t>
    <rPh sb="0" eb="2">
      <t>カイサイ</t>
    </rPh>
    <phoneticPr fontId="1"/>
  </si>
  <si>
    <t>〆切</t>
    <rPh sb="0" eb="2">
      <t>シメキリ</t>
    </rPh>
    <phoneticPr fontId="1"/>
  </si>
  <si>
    <t>クラブ名</t>
    <phoneticPr fontId="1"/>
  </si>
  <si>
    <t>代表者名</t>
    <rPh sb="0" eb="3">
      <t>ダイヒョウシャ</t>
    </rPh>
    <rPh sb="3" eb="4">
      <t>メイ</t>
    </rPh>
    <phoneticPr fontId="1"/>
  </si>
  <si>
    <t>電話</t>
    <phoneticPr fontId="1"/>
  </si>
  <si>
    <t>住所</t>
    <rPh sb="0" eb="2">
      <t>ジュウショ</t>
    </rPh>
    <phoneticPr fontId="1"/>
  </si>
  <si>
    <t>〒</t>
    <phoneticPr fontId="1"/>
  </si>
  <si>
    <t>大会当日連絡可能な方の名前</t>
    <rPh sb="0" eb="2">
      <t>タイカイ</t>
    </rPh>
    <rPh sb="2" eb="4">
      <t>トウジツ</t>
    </rPh>
    <rPh sb="4" eb="6">
      <t>レンラク</t>
    </rPh>
    <rPh sb="6" eb="8">
      <t>カノウ</t>
    </rPh>
    <rPh sb="9" eb="10">
      <t>カタ</t>
    </rPh>
    <rPh sb="11" eb="13">
      <t>ナマエ</t>
    </rPh>
    <phoneticPr fontId="1"/>
  </si>
  <si>
    <t>男女</t>
    <phoneticPr fontId="1"/>
  </si>
  <si>
    <t>参加費
(円)</t>
    <rPh sb="0" eb="3">
      <t>サンカヒ</t>
    </rPh>
    <rPh sb="5" eb="6">
      <t>エン</t>
    </rPh>
    <phoneticPr fontId="1"/>
  </si>
  <si>
    <t>名　　　前</t>
    <phoneticPr fontId="1"/>
  </si>
  <si>
    <t>◆参加費</t>
    <rPh sb="1" eb="4">
      <t>サンカヒ</t>
    </rPh>
    <phoneticPr fontId="1"/>
  </si>
  <si>
    <t>区分</t>
    <rPh sb="0" eb="2">
      <t>クブン</t>
    </rPh>
    <phoneticPr fontId="1"/>
  </si>
  <si>
    <t>人数</t>
    <rPh sb="0" eb="2">
      <t>ニンズウ</t>
    </rPh>
    <phoneticPr fontId="1"/>
  </si>
  <si>
    <t>費用</t>
    <rPh sb="0" eb="2">
      <t>ヒヨウ</t>
    </rPh>
    <phoneticPr fontId="1"/>
  </si>
  <si>
    <t>小計</t>
    <rPh sb="0" eb="2">
      <t>ショウケイ</t>
    </rPh>
    <phoneticPr fontId="1"/>
  </si>
  <si>
    <t>協会員</t>
    <rPh sb="0" eb="3">
      <t>キョウカイイン</t>
    </rPh>
    <phoneticPr fontId="1"/>
  </si>
  <si>
    <t>人</t>
    <rPh sb="0" eb="1">
      <t>ヒト</t>
    </rPh>
    <phoneticPr fontId="1"/>
  </si>
  <si>
    <t>円</t>
    <rPh sb="0" eb="1">
      <t>エン</t>
    </rPh>
    <phoneticPr fontId="1"/>
  </si>
  <si>
    <t>一般･大学生</t>
    <rPh sb="0" eb="2">
      <t>イッパン</t>
    </rPh>
    <rPh sb="3" eb="6">
      <t>ダイガクセイ</t>
    </rPh>
    <phoneticPr fontId="1"/>
  </si>
  <si>
    <t>昼食弁当</t>
    <rPh sb="0" eb="2">
      <t>チュウショク</t>
    </rPh>
    <rPh sb="2" eb="4">
      <t>ベントウ</t>
    </rPh>
    <phoneticPr fontId="1"/>
  </si>
  <si>
    <t>合計</t>
    <rPh sb="0" eb="2">
      <t>ゴウケイ</t>
    </rPh>
    <phoneticPr fontId="1"/>
  </si>
  <si>
    <t>③昼食(650円)ご希望の方は、数量をまとめて申し込んで下さい。（当日受付不可）　</t>
    <rPh sb="7" eb="8">
      <t>エン</t>
    </rPh>
    <phoneticPr fontId="1"/>
  </si>
  <si>
    <t>④駐車場は、体育館から北100mの第９駐車場をご利用下さい。      　</t>
    <rPh sb="11" eb="12">
      <t>キタ</t>
    </rPh>
    <phoneticPr fontId="1"/>
  </si>
  <si>
    <t>「一般の部」の上位入賞者は、府民総体の亀岡市代表選手に推薦されます。</t>
    <rPh sb="1" eb="3">
      <t>イッパン</t>
    </rPh>
    <rPh sb="4" eb="5">
      <t>ブ</t>
    </rPh>
    <rPh sb="7" eb="9">
      <t>ジョウイ</t>
    </rPh>
    <rPh sb="9" eb="12">
      <t>ニュウショウシャ</t>
    </rPh>
    <rPh sb="14" eb="16">
      <t>フミン</t>
    </rPh>
    <rPh sb="16" eb="18">
      <t>ソウタイ</t>
    </rPh>
    <rPh sb="19" eb="22">
      <t>カメオカシ</t>
    </rPh>
    <rPh sb="22" eb="24">
      <t>ダイヒョウ</t>
    </rPh>
    <rPh sb="24" eb="26">
      <t>センシュ</t>
    </rPh>
    <rPh sb="27" eb="29">
      <t>スイセン</t>
    </rPh>
    <phoneticPr fontId="1"/>
  </si>
  <si>
    <t>「60歳以上の部」の上位入賞者は、マスターズ大会の亀岡市代表選手に推薦されます。</t>
    <rPh sb="3" eb="4">
      <t>サイ</t>
    </rPh>
    <rPh sb="4" eb="6">
      <t>イジョウ</t>
    </rPh>
    <rPh sb="7" eb="8">
      <t>ブ</t>
    </rPh>
    <rPh sb="10" eb="12">
      <t>ジョウイ</t>
    </rPh>
    <rPh sb="12" eb="15">
      <t>ニュウショウシャ</t>
    </rPh>
    <rPh sb="22" eb="24">
      <t>タイカイ</t>
    </rPh>
    <rPh sb="25" eb="28">
      <t>カメオカシ</t>
    </rPh>
    <rPh sb="28" eb="30">
      <t>ダイヒョウ</t>
    </rPh>
    <rPh sb="30" eb="32">
      <t>センシュ</t>
    </rPh>
    <rPh sb="33" eb="35">
      <t>スイセン</t>
    </rPh>
    <phoneticPr fontId="1"/>
  </si>
  <si>
    <t>申込〆切</t>
    <rPh sb="0" eb="2">
      <t>モウシコミ</t>
    </rPh>
    <rPh sb="2" eb="4">
      <t>シメキリ</t>
    </rPh>
    <phoneticPr fontId="1"/>
  </si>
  <si>
    <t>〆切後の受け付けは、お断りさせて頂きます。</t>
    <rPh sb="0" eb="2">
      <t>シメキリ</t>
    </rPh>
    <rPh sb="2" eb="3">
      <t>ゴ</t>
    </rPh>
    <rPh sb="4" eb="5">
      <t>ウ</t>
    </rPh>
    <rPh sb="6" eb="7">
      <t>ツ</t>
    </rPh>
    <rPh sb="11" eb="12">
      <t>コトワ</t>
    </rPh>
    <rPh sb="16" eb="17">
      <t>イタダ</t>
    </rPh>
    <phoneticPr fontId="1"/>
  </si>
  <si>
    <t>府民総体</t>
    <rPh sb="0" eb="2">
      <t>フミン</t>
    </rPh>
    <rPh sb="2" eb="4">
      <t>ソウタイ</t>
    </rPh>
    <phoneticPr fontId="1"/>
  </si>
  <si>
    <t>マスターズ</t>
    <phoneticPr fontId="1"/>
  </si>
  <si>
    <r>
      <rPr>
        <b/>
        <sz val="11"/>
        <color rgb="FFFF0000"/>
        <rFont val="Yu Gothic"/>
        <family val="3"/>
        <charset val="128"/>
        <scheme val="minor"/>
      </rPr>
      <t>ランクの強い順に記入</t>
    </r>
    <r>
      <rPr>
        <sz val="11"/>
        <rFont val="Yu Gothic"/>
        <family val="2"/>
        <scheme val="minor"/>
      </rPr>
      <t>して下さい。用紙が不足する場合は、コピーして使ってください。</t>
    </r>
    <phoneticPr fontId="1"/>
  </si>
  <si>
    <t>亀岡市卓球協会員及び亀岡市/南丹市/京丹波町に在住･在勤･在学者の方</t>
    <rPh sb="12" eb="13">
      <t>シ</t>
    </rPh>
    <rPh sb="33" eb="34">
      <t>カタ</t>
    </rPh>
    <phoneticPr fontId="1"/>
  </si>
  <si>
    <t>亀岡運動公園体育館・大フロア    （TEL 0771-25-0372）</t>
    <rPh sb="10" eb="11">
      <t>ダイ</t>
    </rPh>
    <phoneticPr fontId="1"/>
  </si>
  <si>
    <t>③　中学生以下の部　男女別　シングルス戦</t>
    <rPh sb="2" eb="5">
      <t>チュウガクセイ</t>
    </rPh>
    <rPh sb="5" eb="7">
      <t>イカ</t>
    </rPh>
    <rPh sb="8" eb="9">
      <t>ブ</t>
    </rPh>
    <phoneticPr fontId="1"/>
  </si>
  <si>
    <t>2024年4月１日時点で６０歳以上の方</t>
    <rPh sb="18" eb="19">
      <t>カタ</t>
    </rPh>
    <phoneticPr fontId="1"/>
  </si>
  <si>
    <t>➀②③</t>
    <phoneticPr fontId="1"/>
  </si>
  <si>
    <t>出場希望に〇
(亀岡市在住･在勤･在学者限定)</t>
    <rPh sb="0" eb="2">
      <t>シュツジョウ</t>
    </rPh>
    <rPh sb="2" eb="4">
      <t>キボウ</t>
    </rPh>
    <rPh sb="20" eb="22">
      <t>ゲンテイ</t>
    </rPh>
    <phoneticPr fontId="1"/>
  </si>
  <si>
    <r>
      <rPr>
        <sz val="8"/>
        <rFont val="Yu Gothic"/>
        <family val="3"/>
        <charset val="128"/>
        <scheme val="minor"/>
      </rPr>
      <t>参考情報</t>
    </r>
    <r>
      <rPr>
        <sz val="10"/>
        <rFont val="Yu Gothic"/>
        <family val="2"/>
        <scheme val="minor"/>
      </rPr>
      <t xml:space="preserve">
級(ABC)
</t>
    </r>
    <r>
      <rPr>
        <sz val="8"/>
        <rFont val="Yu Gothic"/>
        <family val="3"/>
        <charset val="128"/>
        <scheme val="minor"/>
      </rPr>
      <t>中学生は
学年を記入</t>
    </r>
    <rPh sb="12" eb="15">
      <t>チュウガクセイ</t>
    </rPh>
    <rPh sb="17" eb="19">
      <t>ガクネン</t>
    </rPh>
    <rPh sb="20" eb="22">
      <t>キニュウ</t>
    </rPh>
    <phoneticPr fontId="1"/>
  </si>
  <si>
    <t>＊</t>
    <phoneticPr fontId="1"/>
  </si>
  <si>
    <t>参加費は下記に振り込むか、西台卓球場に持参をお願いします。当日払いは受付けません。</t>
    <rPh sb="0" eb="3">
      <t>サンカヒ</t>
    </rPh>
    <rPh sb="4" eb="6">
      <t>カキ</t>
    </rPh>
    <rPh sb="7" eb="8">
      <t>フ</t>
    </rPh>
    <rPh sb="9" eb="10">
      <t>コ</t>
    </rPh>
    <rPh sb="13" eb="18">
      <t>ニシダイタッキュウジョウ</t>
    </rPh>
    <rPh sb="19" eb="21">
      <t>ジサン</t>
    </rPh>
    <rPh sb="23" eb="24">
      <t>ネガ</t>
    </rPh>
    <phoneticPr fontId="1"/>
  </si>
  <si>
    <t>【ゆうちょ銀行から振り込む場合】</t>
  </si>
  <si>
    <t>【他の銀行から振り込む場合】</t>
  </si>
  <si>
    <t>ゆうちょ銀行</t>
  </si>
  <si>
    <r>
      <t>ゆうちょ銀行 支店名： 四四八</t>
    </r>
    <r>
      <rPr>
        <sz val="9"/>
        <rFont val="Yu Gothic"/>
        <family val="3"/>
        <charset val="128"/>
        <scheme val="minor"/>
      </rPr>
      <t>(よんよんはち)</t>
    </r>
    <phoneticPr fontId="1"/>
  </si>
  <si>
    <t>口座番号 １４４４０－４６０４９２７１</t>
  </si>
  <si>
    <t>口座番号 ４６０４９２７</t>
  </si>
  <si>
    <t>口座名義 亀岡市卓球協会</t>
  </si>
  <si>
    <t>参加費の納入期限も</t>
    <rPh sb="0" eb="3">
      <t>サンカヒ</t>
    </rPh>
    <rPh sb="4" eb="6">
      <t>ノウニュウ</t>
    </rPh>
    <rPh sb="6" eb="8">
      <t>キゲン</t>
    </rPh>
    <phoneticPr fontId="1"/>
  </si>
  <si>
    <t>です。</t>
    <phoneticPr fontId="1"/>
  </si>
  <si>
    <t>申込〆切日以降の棄権・キャンセルは参加費を徴収させて頂きます。</t>
    <rPh sb="0" eb="2">
      <t>モウシコミ</t>
    </rPh>
    <rPh sb="2" eb="4">
      <t>シメキリ</t>
    </rPh>
    <rPh sb="4" eb="5">
      <t>ビ</t>
    </rPh>
    <rPh sb="21" eb="23">
      <t>チョウシュウ</t>
    </rPh>
    <rPh sb="26" eb="27">
      <t>イタダ</t>
    </rPh>
    <phoneticPr fontId="1"/>
  </si>
  <si>
    <t>段本事務局長　TEL 090-2283-4493　まで</t>
    <phoneticPr fontId="1"/>
  </si>
  <si>
    <t>高校生</t>
    <rPh sb="0" eb="3">
      <t>コウコウセイ</t>
    </rPh>
    <phoneticPr fontId="1"/>
  </si>
  <si>
    <t>中学生以下</t>
    <rPh sb="0" eb="3">
      <t>チュウガクセイ</t>
    </rPh>
    <rPh sb="3" eb="5">
      <t>イカ</t>
    </rPh>
    <phoneticPr fontId="1"/>
  </si>
  <si>
    <t xml:space="preserve">申込〆切日以降の棄権・キャンセルは参加費を徴収させて頂きます。
</t>
    <rPh sb="0" eb="2">
      <t>モウシコミ</t>
    </rPh>
    <rPh sb="2" eb="5">
      <t>シメキリビ</t>
    </rPh>
    <rPh sb="21" eb="23">
      <t>チョウシュウ</t>
    </rPh>
    <phoneticPr fontId="1"/>
  </si>
  <si>
    <t>◆参加費の納入方法</t>
    <rPh sb="1" eb="4">
      <t>サンカヒ</t>
    </rPh>
    <rPh sb="5" eb="9">
      <t>ノウニュウホウホウ</t>
    </rPh>
    <phoneticPr fontId="1"/>
  </si>
  <si>
    <t>　振り込みの場合は、振込名義を記載してください。</t>
    <rPh sb="1" eb="2">
      <t>フ</t>
    </rPh>
    <rPh sb="3" eb="4">
      <t>コ</t>
    </rPh>
    <rPh sb="6" eb="8">
      <t>バアイ</t>
    </rPh>
    <rPh sb="10" eb="12">
      <t>フリコミ</t>
    </rPh>
    <rPh sb="12" eb="14">
      <t>メイギ</t>
    </rPh>
    <rPh sb="15" eb="17">
      <t>キサイ</t>
    </rPh>
    <phoneticPr fontId="1"/>
  </si>
  <si>
    <t xml:space="preserve">➀　ゆうちょ銀行振込み </t>
    <phoneticPr fontId="1"/>
  </si>
  <si>
    <t>②　西台卓球場に持ち込み</t>
    <rPh sb="8" eb="9">
      <t>モ</t>
    </rPh>
    <rPh sb="10" eb="11">
      <t>コ</t>
    </rPh>
    <phoneticPr fontId="1"/>
  </si>
  <si>
    <t>種目</t>
    <phoneticPr fontId="1"/>
  </si>
  <si>
    <t>)</t>
    <phoneticPr fontId="1"/>
  </si>
  <si>
    <t>振込み名義（</t>
    <rPh sb="0" eb="2">
      <t>フリコ</t>
    </rPh>
    <phoneticPr fontId="1"/>
  </si>
  <si>
    <t>協会員800円、一般社会人･大学生1,000円、高校生800円、中学生以下500円</t>
    <rPh sb="6" eb="7">
      <t>エン</t>
    </rPh>
    <rPh sb="24" eb="27">
      <t>コウコウセイ</t>
    </rPh>
    <rPh sb="30" eb="31">
      <t>エン</t>
    </rPh>
    <rPh sb="32" eb="37">
      <t>チュウガクセイイカ</t>
    </rPh>
    <rPh sb="40" eb="41">
      <t>エン</t>
    </rPh>
    <phoneticPr fontId="1"/>
  </si>
  <si>
    <t>②中学生以下の部  決勝トーナメント １～３位には賞状と盾(または賞品) を、3,4位トーナメント1位には賞品を贈ります。</t>
    <rPh sb="28" eb="29">
      <t>タテ</t>
    </rPh>
    <rPh sb="33" eb="35">
      <t>ショウヒン</t>
    </rPh>
    <rPh sb="53" eb="55">
      <t>ショウヒン</t>
    </rPh>
    <phoneticPr fontId="1"/>
  </si>
  <si>
    <t>①一般&amp;60歳以上の部　決勝トーナメント１～３位には賞状と賞品を、3,4位トーナメント1位には賞品を贈ります。</t>
    <rPh sb="6" eb="7">
      <t>サイ</t>
    </rPh>
    <rPh sb="7" eb="9">
      <t>イジョウ</t>
    </rPh>
    <phoneticPr fontId="1"/>
  </si>
  <si>
    <t>亀岡市代表選手の選出方法</t>
    <rPh sb="0" eb="3">
      <t>カメオカシ</t>
    </rPh>
    <rPh sb="3" eb="5">
      <t>ダイヒョウ</t>
    </rPh>
    <rPh sb="5" eb="7">
      <t>センシュ</t>
    </rPh>
    <rPh sb="8" eb="10">
      <t>センシュツ</t>
    </rPh>
    <rPh sb="10" eb="12">
      <t>ホウホウ</t>
    </rPh>
    <phoneticPr fontId="1"/>
  </si>
  <si>
    <t>第2希望</t>
    <rPh sb="0" eb="1">
      <t>ダイ</t>
    </rPh>
    <rPh sb="2" eb="4">
      <t>キボウ</t>
    </rPh>
    <phoneticPr fontId="1"/>
  </si>
  <si>
    <r>
      <rPr>
        <u/>
        <sz val="11"/>
        <rFont val="Yu Gothic"/>
        <family val="3"/>
        <charset val="128"/>
        <scheme val="minor"/>
      </rPr>
      <t>③中学生以下の部</t>
    </r>
    <r>
      <rPr>
        <sz val="11"/>
        <rFont val="Yu Gothic"/>
        <family val="2"/>
        <scheme val="minor"/>
      </rPr>
      <t>は、人数によっては「一般の部」に統合することもありますので、第2希望蘭に一般の部「➀」もしくは統合時に欠場される時は「欠」と記載してください。</t>
    </r>
    <rPh sb="1" eb="4">
      <t>チュウガクセイ</t>
    </rPh>
    <rPh sb="4" eb="6">
      <t>イカ</t>
    </rPh>
    <rPh sb="7" eb="8">
      <t>ブ</t>
    </rPh>
    <rPh sb="10" eb="12">
      <t>ニンズ</t>
    </rPh>
    <rPh sb="18" eb="20">
      <t>イッパン</t>
    </rPh>
    <rPh sb="21" eb="22">
      <t>ブ</t>
    </rPh>
    <rPh sb="24" eb="26">
      <t>トウゴウ</t>
    </rPh>
    <rPh sb="38" eb="39">
      <t>ダイ</t>
    </rPh>
    <rPh sb="40" eb="42">
      <t>キボウ</t>
    </rPh>
    <rPh sb="42" eb="43">
      <t>ラン</t>
    </rPh>
    <rPh sb="44" eb="46">
      <t>イッパン</t>
    </rPh>
    <rPh sb="47" eb="48">
      <t>ブ</t>
    </rPh>
    <rPh sb="55" eb="58">
      <t>トウゴウジ</t>
    </rPh>
    <rPh sb="64" eb="65">
      <t>トキ</t>
    </rPh>
    <phoneticPr fontId="1"/>
  </si>
  <si>
    <t>➀ or 欠</t>
    <rPh sb="5" eb="6">
      <t>ケツ</t>
    </rPh>
    <phoneticPr fontId="1"/>
  </si>
  <si>
    <t>2024年4月吉日</t>
    <rPh sb="4" eb="5">
      <t>ネン</t>
    </rPh>
    <rPh sb="6" eb="7">
      <t>ガツ</t>
    </rPh>
    <rPh sb="7" eb="9">
      <t>キチジツ</t>
    </rPh>
    <phoneticPr fontId="1"/>
  </si>
  <si>
    <t>理事長杯卓球大会（第47回府民総体亀岡市予選会）</t>
    <phoneticPr fontId="1"/>
  </si>
  <si>
    <t>1)亀岡市内在住・在勤・在学の 社会人または大学生以上であること
2)府民総体&amp;マスターズ大会出場を希望され、上記➀か②の種目で上位入賞された方の中から、亀岡市卓球協会理事会で選出します。</t>
    <rPh sb="16" eb="19">
      <t>シャカイジン</t>
    </rPh>
    <rPh sb="22" eb="25">
      <t>ダイガクセイ</t>
    </rPh>
    <rPh sb="25" eb="27">
      <t>イジョウ</t>
    </rPh>
    <rPh sb="55" eb="57">
      <t>ジョウキ</t>
    </rPh>
    <rPh sb="61" eb="63">
      <t>シュモク</t>
    </rPh>
    <rPh sb="64" eb="66">
      <t>ジョウイ</t>
    </rPh>
    <rPh sb="66" eb="68">
      <t>ニュウショウ</t>
    </rPh>
    <rPh sb="71" eb="72">
      <t>カタ</t>
    </rPh>
    <rPh sb="73" eb="74">
      <t>ナカ</t>
    </rPh>
    <rPh sb="77" eb="79">
      <t>カメオカ</t>
    </rPh>
    <phoneticPr fontId="1"/>
  </si>
  <si>
    <t>種目　①一般の部　 ②60歳以上の部(2025年4月1日時点の年齢)　　③中学生以下の部　　</t>
    <rPh sb="23" eb="24">
      <t>ネン</t>
    </rPh>
    <rPh sb="25" eb="26">
      <t>ガツ</t>
    </rPh>
    <rPh sb="27" eb="28">
      <t>ニチ</t>
    </rPh>
    <rPh sb="28" eb="30">
      <t>ジテン</t>
    </rPh>
    <rPh sb="31" eb="33">
      <t>ネンレイ</t>
    </rPh>
    <phoneticPr fontId="1"/>
  </si>
  <si>
    <t>府民総体：11月10日(日)　会場：福知山市民体育館</t>
    <rPh sb="0" eb="2">
      <t>フミン</t>
    </rPh>
    <rPh sb="7" eb="8">
      <t>ガツ</t>
    </rPh>
    <rPh sb="10" eb="11">
      <t>ニチ</t>
    </rPh>
    <rPh sb="12" eb="13">
      <t>ニチ</t>
    </rPh>
    <rPh sb="15" eb="17">
      <t>カイジョウ</t>
    </rPh>
    <rPh sb="18" eb="21">
      <t>フクチヤマ</t>
    </rPh>
    <rPh sb="21" eb="23">
      <t>シミン</t>
    </rPh>
    <rPh sb="23" eb="26">
      <t>タイイクカン</t>
    </rPh>
    <phoneticPr fontId="1"/>
  </si>
  <si>
    <t>マスターズ大会：9月15日(日)  会場：島津アリーナ第2</t>
    <rPh sb="5" eb="7">
      <t>タイカイ</t>
    </rPh>
    <rPh sb="9" eb="10">
      <t>ガツ</t>
    </rPh>
    <rPh sb="12" eb="13">
      <t>ニチ</t>
    </rPh>
    <rPh sb="13" eb="16">
      <t>ニチ</t>
    </rPh>
    <rPh sb="18" eb="20">
      <t>カイジョウ</t>
    </rPh>
    <rPh sb="21" eb="23">
      <t>シマヅ</t>
    </rPh>
    <rPh sb="27" eb="28">
      <t>ダイ</t>
    </rPh>
    <phoneticPr fontId="1"/>
  </si>
  <si>
    <t>この大会は第47回京都府民総体(11月10日)およびマスターズ大会(9月15日)の亀岡市予選会を兼ねていますが、総体･マスターズに出場を希望されない方のご参加も大歓迎です。</t>
    <rPh sb="18" eb="19">
      <t>ツキ</t>
    </rPh>
    <rPh sb="21" eb="22">
      <t>ニチ</t>
    </rPh>
    <rPh sb="35" eb="36">
      <t>ガツ</t>
    </rPh>
    <rPh sb="38" eb="39">
      <t>ニチ</t>
    </rPh>
    <rPh sb="44" eb="47">
      <t>ヨセンカイ</t>
    </rPh>
    <rPh sb="48" eb="49">
      <t>カ</t>
    </rPh>
    <rPh sb="56" eb="58">
      <t>ソウタイ</t>
    </rPh>
    <rPh sb="65" eb="67">
      <t>シュツジョウ</t>
    </rPh>
    <rPh sb="68" eb="70">
      <t>キボウ</t>
    </rPh>
    <rPh sb="74" eb="75">
      <t>カタ</t>
    </rPh>
    <rPh sb="77" eb="79">
      <t>サンカ</t>
    </rPh>
    <rPh sb="80" eb="81">
      <t>ダイ</t>
    </rPh>
    <rPh sb="81" eb="83">
      <t>カンゲイ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</si>
</sst>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yyyy&quot;年&quot;m&quot;月&quot;d&quot;日&quot;;@"/>
    <numFmt numFmtId="177" formatCode="[$-409]h:mm\ AM/PM;@"/>
    <numFmt numFmtId="178" formatCode="m&quot;月&quot;d&quot;日&quot;;@"/>
    <numFmt numFmtId="179" formatCode="#,##0&quot;円&quot;"/>
  </numFmts>
  <fonts count="2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8"/>
      <name val="Yu Gothic"/>
      <family val="3"/>
      <charset val="128"/>
      <scheme val="minor"/>
    </font>
    <font>
      <u/>
      <sz val="11"/>
      <name val="Yu Gothic"/>
      <family val="2"/>
      <scheme val="minor"/>
    </font>
    <font>
      <u/>
      <sz val="11"/>
      <name val="Yu Gothic"/>
      <family val="3"/>
      <charset val="128"/>
      <scheme val="minor"/>
    </font>
    <font>
      <sz val="11"/>
      <name val="Yu Gothic"/>
      <family val="2"/>
      <scheme val="minor"/>
    </font>
    <font>
      <u/>
      <sz val="14"/>
      <name val="Yu Gothic"/>
      <family val="2"/>
      <scheme val="minor"/>
    </font>
    <font>
      <sz val="11"/>
      <name val="游ゴシック"/>
      <family val="2"/>
      <charset val="128"/>
    </font>
    <font>
      <sz val="16"/>
      <name val="Yu Gothic"/>
      <family val="2"/>
      <scheme val="minor"/>
    </font>
    <font>
      <sz val="12"/>
      <name val="Yu Gothic"/>
      <family val="2"/>
      <scheme val="minor"/>
    </font>
    <font>
      <sz val="10"/>
      <name val="Yu Gothic"/>
      <family val="2"/>
      <scheme val="minor"/>
    </font>
    <font>
      <sz val="10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FF0000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  <font>
      <strike/>
      <sz val="11"/>
      <name val="Yu Gothic"/>
      <family val="3"/>
      <charset val="128"/>
      <scheme val="minor"/>
    </font>
    <font>
      <b/>
      <sz val="12"/>
      <name val="Yu Gothic"/>
      <family val="3"/>
      <charset val="128"/>
      <scheme val="minor"/>
    </font>
    <font>
      <sz val="9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4" fillId="0" borderId="0" applyFont="0" applyFill="0" applyBorder="0" applyAlignment="0" applyProtection="0">
      <alignment vertical="center"/>
    </xf>
  </cellStyleXfs>
  <cellXfs count="100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4" fillId="0" borderId="0" xfId="0" applyFont="1"/>
    <xf numFmtId="0" fontId="8" fillId="0" borderId="0" xfId="0" applyFont="1"/>
    <xf numFmtId="5" fontId="6" fillId="0" borderId="0" xfId="0" applyNumberFormat="1" applyFont="1"/>
    <xf numFmtId="178" fontId="6" fillId="0" borderId="0" xfId="0" applyNumberFormat="1" applyFont="1" applyAlignment="1">
      <alignment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9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7" xfId="0" applyFont="1" applyBorder="1" applyAlignment="1">
      <alignment horizontal="center"/>
    </xf>
    <xf numFmtId="0" fontId="10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176" fontId="13" fillId="0" borderId="0" xfId="0" applyNumberFormat="1" applyFont="1"/>
    <xf numFmtId="177" fontId="13" fillId="0" borderId="0" xfId="0" applyNumberFormat="1" applyFont="1"/>
    <xf numFmtId="177" fontId="2" fillId="0" borderId="0" xfId="0" applyNumberFormat="1" applyFont="1"/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8" fontId="6" fillId="0" borderId="0" xfId="0" applyNumberFormat="1" applyFont="1" applyAlignment="1">
      <alignment vertical="center"/>
    </xf>
    <xf numFmtId="178" fontId="6" fillId="0" borderId="0" xfId="0" applyNumberFormat="1" applyFont="1"/>
    <xf numFmtId="0" fontId="16" fillId="0" borderId="0" xfId="0" applyFont="1"/>
    <xf numFmtId="176" fontId="13" fillId="0" borderId="0" xfId="0" applyNumberFormat="1" applyFont="1" applyAlignment="1">
      <alignment horizontal="right"/>
    </xf>
    <xf numFmtId="5" fontId="6" fillId="0" borderId="0" xfId="0" applyNumberFormat="1" applyFont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shrinkToFit="1"/>
    </xf>
    <xf numFmtId="0" fontId="17" fillId="0" borderId="0" xfId="0" applyFont="1"/>
    <xf numFmtId="178" fontId="2" fillId="0" borderId="0" xfId="0" applyNumberFormat="1" applyFont="1" applyAlignment="1">
      <alignment horizontal="left"/>
    </xf>
    <xf numFmtId="178" fontId="2" fillId="0" borderId="0" xfId="0" applyNumberFormat="1" applyFont="1" applyAlignment="1">
      <alignment horizontal="center"/>
    </xf>
    <xf numFmtId="176" fontId="2" fillId="0" borderId="0" xfId="0" applyNumberFormat="1" applyFont="1"/>
    <xf numFmtId="178" fontId="2" fillId="0" borderId="0" xfId="0" applyNumberFormat="1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178" fontId="2" fillId="0" borderId="0" xfId="0" applyNumberFormat="1" applyFont="1"/>
    <xf numFmtId="176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vertical="top"/>
    </xf>
    <xf numFmtId="179" fontId="2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wrapText="1"/>
    </xf>
    <xf numFmtId="0" fontId="18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8" fontId="2" fillId="0" borderId="0" xfId="0" applyNumberFormat="1" applyFont="1" applyAlignment="1">
      <alignment horizontal="center"/>
    </xf>
    <xf numFmtId="176" fontId="13" fillId="0" borderId="0" xfId="0" applyNumberFormat="1" applyFont="1" applyAlignment="1">
      <alignment horizontal="right"/>
    </xf>
    <xf numFmtId="5" fontId="6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3" fontId="2" fillId="0" borderId="5" xfId="0" applyNumberFormat="1" applyFont="1" applyBorder="1" applyAlignment="1">
      <alignment horizontal="center" vertical="center"/>
    </xf>
    <xf numFmtId="178" fontId="6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6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right" vertical="center"/>
    </xf>
    <xf numFmtId="179" fontId="2" fillId="0" borderId="3" xfId="0" applyNumberFormat="1" applyFont="1" applyBorder="1" applyAlignment="1">
      <alignment horizontal="right" vertical="center"/>
    </xf>
    <xf numFmtId="38" fontId="2" fillId="0" borderId="1" xfId="1" applyFont="1" applyFill="1" applyBorder="1" applyAlignment="1">
      <alignment horizontal="right" vertical="center"/>
    </xf>
    <xf numFmtId="38" fontId="2" fillId="0" borderId="2" xfId="1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38" fontId="2" fillId="0" borderId="1" xfId="1" applyFont="1" applyBorder="1" applyAlignment="1">
      <alignment horizontal="right" vertical="center"/>
    </xf>
    <xf numFmtId="38" fontId="2" fillId="0" borderId="2" xfId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38099</xdr:colOff>
      <xdr:row>13</xdr:row>
      <xdr:rowOff>0</xdr:rowOff>
    </xdr:from>
    <xdr:to>
      <xdr:col>15</xdr:col>
      <xdr:colOff>276224</xdr:colOff>
      <xdr:row>13</xdr:row>
      <xdr:rowOff>152400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2D7B2CB7-DFAC-4119-81D7-FEA851256F7B}"/>
            </a:ext>
          </a:extLst>
        </xdr:cNvPr>
        <xdr:cNvSpPr/>
      </xdr:nvSpPr>
      <xdr:spPr>
        <a:xfrm>
          <a:off x="4305299" y="3343275"/>
          <a:ext cx="542925" cy="152400"/>
        </a:xfrm>
        <a:prstGeom prst="down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238125</xdr:colOff>
      <xdr:row>4</xdr:row>
      <xdr:rowOff>9525</xdr:rowOff>
    </xdr:from>
    <xdr:to>
      <xdr:col>9</xdr:col>
      <xdr:colOff>238125</xdr:colOff>
      <xdr:row>4</xdr:row>
      <xdr:rowOff>152399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D6CDCF0-847A-4CD3-A532-79F6C905E0A3}"/>
            </a:ext>
          </a:extLst>
        </xdr:cNvPr>
        <xdr:cNvSpPr txBox="1"/>
      </xdr:nvSpPr>
      <xdr:spPr>
        <a:xfrm>
          <a:off x="847725" y="1057275"/>
          <a:ext cx="2133600" cy="142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800"/>
            <a:t>亀岡市卓球協会員は記載不要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E03CF-5E9B-452A-A0BB-3796CE194691}">
  <dimension ref="A1:AY51"/>
  <sheetViews>
    <sheetView showZeros="0" zoomScaleNormal="100" zoomScaleSheetLayoutView="100" workbookViewId="0">
      <selection activeCell="A8" sqref="A8"/>
    </sheetView>
  </sheetViews>
  <sheetFormatPr defaultColWidth="3.875" defaultRowHeight="18.75"/>
  <cols>
    <col min="1" max="2" width="3.875" style="1" customWidth="1"/>
    <col min="3" max="3" width="3.875" style="1"/>
    <col min="4" max="4" width="3.875" style="1" customWidth="1"/>
    <col min="5" max="5" width="4" style="1" customWidth="1"/>
    <col min="6" max="6" width="4" style="1" bestFit="1" customWidth="1"/>
    <col min="7" max="10" width="3.875" style="1"/>
    <col min="11" max="11" width="3.875" style="1" customWidth="1"/>
    <col min="12" max="29" width="3.875" style="1"/>
    <col min="30" max="39" width="3.875" style="1" hidden="1" customWidth="1"/>
    <col min="40" max="46" width="3.875" style="1" customWidth="1"/>
    <col min="47" max="16384" width="3.875" style="1"/>
  </cols>
  <sheetData>
    <row r="1" spans="1:37">
      <c r="A1" s="49" t="s">
        <v>0</v>
      </c>
      <c r="B1" s="50"/>
      <c r="U1" s="2" t="str">
        <f>AH3</f>
        <v>2024年4月吉日</v>
      </c>
    </row>
    <row r="2" spans="1:37">
      <c r="A2" s="21" t="str">
        <f>IF(B2="","",COUNTA(B$10:B20)&amp;".")</f>
        <v/>
      </c>
      <c r="Q2" s="1" t="s">
        <v>1</v>
      </c>
    </row>
    <row r="3" spans="1:37" ht="24">
      <c r="D3" s="8" t="str">
        <f>E10&amp;"のご案内"</f>
        <v>第5回 理事長杯卓球大会（第47回府民総体亀岡市予選会）のご案内</v>
      </c>
      <c r="AD3" s="1" t="s">
        <v>2</v>
      </c>
      <c r="AH3" s="1" t="s">
        <v>105</v>
      </c>
    </row>
    <row r="4" spans="1:37" ht="24">
      <c r="D4" s="8"/>
      <c r="AD4" s="1" t="s">
        <v>3</v>
      </c>
      <c r="AH4" s="1" t="s">
        <v>106</v>
      </c>
    </row>
    <row r="5" spans="1:37" ht="18.75" customHeight="1">
      <c r="A5" s="1" t="str">
        <f>"  "&amp;E10&amp;"を、下記の要領で開催致します。"</f>
        <v xml:space="preserve">  第5回 理事長杯卓球大会（第47回府民総体亀岡市予選会）を、下記の要領で開催致します。</v>
      </c>
      <c r="AD5" s="1" t="s">
        <v>4</v>
      </c>
      <c r="AH5" s="1">
        <v>5</v>
      </c>
    </row>
    <row r="6" spans="1:37">
      <c r="A6" s="56" t="s">
        <v>111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AD6" s="1" t="s">
        <v>5</v>
      </c>
      <c r="AH6" s="54">
        <v>45413</v>
      </c>
      <c r="AI6" s="54"/>
      <c r="AJ6" s="54"/>
      <c r="AK6" s="54"/>
    </row>
    <row r="7" spans="1:37" ht="18.7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AD7" s="1" t="s">
        <v>6</v>
      </c>
      <c r="AH7" s="54">
        <v>45431</v>
      </c>
      <c r="AI7" s="54"/>
      <c r="AJ7" s="54"/>
      <c r="AK7" s="54"/>
    </row>
    <row r="8" spans="1:37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AD8" s="1" t="s">
        <v>7</v>
      </c>
      <c r="AH8" s="55" t="s">
        <v>8</v>
      </c>
      <c r="AI8" s="55"/>
      <c r="AJ8" s="55"/>
    </row>
    <row r="9" spans="1:37" ht="18.75" customHeight="1">
      <c r="J9" s="3" t="s">
        <v>9</v>
      </c>
      <c r="AD9" s="1" t="s">
        <v>10</v>
      </c>
      <c r="AH9" s="1" t="s">
        <v>69</v>
      </c>
    </row>
    <row r="10" spans="1:37">
      <c r="A10" s="21" t="str">
        <f>IF(B10="","",COUNTA(B$10:B10)&amp;".")</f>
        <v>1.</v>
      </c>
      <c r="B10" s="1" t="s">
        <v>11</v>
      </c>
      <c r="E10" s="1" t="str">
        <f>"第"&amp;AH5&amp;"回 "&amp;AH4</f>
        <v>第5回 理事長杯卓球大会（第47回府民総体亀岡市予選会）</v>
      </c>
    </row>
    <row r="11" spans="1:37">
      <c r="A11" s="21" t="str">
        <f>IF(B11="","",COUNTA(B$10:B11)&amp;".")</f>
        <v>2.</v>
      </c>
      <c r="B11" s="1" t="s">
        <v>12</v>
      </c>
      <c r="E11" s="1" t="s">
        <v>68</v>
      </c>
    </row>
    <row r="12" spans="1:37">
      <c r="A12" s="21" t="str">
        <f>IF(B12="","",COUNTA(B$10:B12)&amp;".")</f>
        <v>3.</v>
      </c>
      <c r="B12" s="1" t="s">
        <v>13</v>
      </c>
      <c r="E12" s="52">
        <f>AH7</f>
        <v>45431</v>
      </c>
      <c r="F12" s="52"/>
      <c r="G12" s="52"/>
      <c r="H12" s="52"/>
      <c r="I12" s="17" t="str">
        <f>"("&amp;TEXT(E12,"aaa")&amp;")"</f>
        <v>(日)</v>
      </c>
      <c r="J12" s="19" t="str">
        <f>AH8</f>
        <v>午前9:30</v>
      </c>
      <c r="K12" s="18"/>
      <c r="L12" s="19" t="s">
        <v>14</v>
      </c>
    </row>
    <row r="13" spans="1:37">
      <c r="A13" s="21" t="str">
        <f>IF(B13="","",COUNTA(B$10:B13)&amp;".")</f>
        <v>4.</v>
      </c>
      <c r="B13" s="1" t="s">
        <v>15</v>
      </c>
      <c r="E13" s="1" t="str">
        <f>AH9</f>
        <v>亀岡運動公園体育館・大フロア    （TEL 0771-25-0372）</v>
      </c>
    </row>
    <row r="14" spans="1:37">
      <c r="A14" s="21" t="str">
        <f>IF(B14="","",COUNTA(B$10:B14)&amp;".")</f>
        <v>5.</v>
      </c>
      <c r="B14" s="1" t="s">
        <v>16</v>
      </c>
      <c r="E14" s="1" t="s">
        <v>17</v>
      </c>
    </row>
    <row r="15" spans="1:37">
      <c r="A15" s="21" t="str">
        <f>IF(B15="","",COUNTA(B$10:B15)&amp;".")</f>
        <v/>
      </c>
      <c r="F15" s="1" t="s">
        <v>61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Z15" s="28"/>
    </row>
    <row r="16" spans="1:37" ht="18.75" customHeight="1">
      <c r="A16" s="21" t="str">
        <f>IF(B16="","",COUNTA(B$10:B16)&amp;".")</f>
        <v/>
      </c>
      <c r="K16" s="11"/>
      <c r="L16" s="22" t="s">
        <v>109</v>
      </c>
      <c r="N16" s="15"/>
      <c r="O16" s="15"/>
      <c r="P16" s="15"/>
      <c r="Q16" s="15"/>
      <c r="R16" s="26"/>
      <c r="S16" s="26"/>
      <c r="T16" s="26"/>
      <c r="U16" s="11"/>
      <c r="V16" s="15"/>
      <c r="W16" s="15"/>
      <c r="X16" s="15"/>
    </row>
    <row r="17" spans="1:51">
      <c r="A17" s="21" t="str">
        <f>IF(B17="","",COUNTA(B$10:B17)&amp;".")</f>
        <v/>
      </c>
      <c r="E17" s="1" t="s">
        <v>18</v>
      </c>
      <c r="O17" s="1" t="s">
        <v>71</v>
      </c>
    </row>
    <row r="18" spans="1:51">
      <c r="A18" s="21" t="str">
        <f>IF(B18="","",COUNTA(B$10:B18)&amp;".")</f>
        <v/>
      </c>
      <c r="F18" s="1" t="s">
        <v>62</v>
      </c>
      <c r="Z18" s="28"/>
    </row>
    <row r="19" spans="1:51">
      <c r="A19" s="21" t="str">
        <f>IF(B19="","",COUNTA(B$10:B19)&amp;".")</f>
        <v/>
      </c>
      <c r="G19" s="15"/>
      <c r="H19" s="15"/>
      <c r="I19" s="15"/>
      <c r="J19" s="15"/>
      <c r="K19" s="15"/>
      <c r="L19" s="22" t="s">
        <v>110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51" ht="18.75" customHeight="1">
      <c r="A20" s="21" t="str">
        <f>IF(B20="","",COUNTA(B$10:B20)&amp;".")</f>
        <v/>
      </c>
      <c r="E20" s="11" t="s">
        <v>70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Z20" s="28"/>
    </row>
    <row r="21" spans="1:51">
      <c r="A21" s="21" t="str">
        <f>IF(B21="","",COUNTA(B$10:B21)&amp;".")</f>
        <v>6.</v>
      </c>
      <c r="B21" s="11" t="s">
        <v>101</v>
      </c>
      <c r="E21" s="11"/>
      <c r="G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51" ht="18.75" customHeight="1">
      <c r="A22" s="21"/>
      <c r="E22" s="56" t="s">
        <v>107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</row>
    <row r="23" spans="1:51">
      <c r="A23" s="21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</row>
    <row r="24" spans="1:51">
      <c r="A24" s="21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</row>
    <row r="25" spans="1:51">
      <c r="A25" s="21" t="str">
        <f>IF(B25="","",COUNTA(B$7:B25)&amp;".")</f>
        <v>7.</v>
      </c>
      <c r="B25" s="22" t="s">
        <v>63</v>
      </c>
      <c r="C25" s="22"/>
      <c r="D25" s="22"/>
      <c r="E25" s="52">
        <f>AH6</f>
        <v>45413</v>
      </c>
      <c r="F25" s="52"/>
      <c r="G25" s="52"/>
      <c r="H25" s="52"/>
      <c r="I25" s="17" t="str">
        <f>"("&amp;TEXT(E25,"aaa")&amp;")"</f>
        <v>(水)</v>
      </c>
      <c r="J25" s="24"/>
      <c r="L25" s="25" t="s">
        <v>64</v>
      </c>
      <c r="P25" s="22"/>
      <c r="Q25" s="22"/>
      <c r="R25" s="22"/>
      <c r="S25" s="22"/>
      <c r="T25" s="22"/>
      <c r="U25" s="22"/>
      <c r="V25" s="22"/>
      <c r="AM25" s="53"/>
      <c r="AN25" s="53"/>
    </row>
    <row r="26" spans="1:51">
      <c r="A26" s="21"/>
      <c r="B26" s="22"/>
      <c r="C26" s="22"/>
      <c r="D26" s="22"/>
      <c r="F26" s="29"/>
      <c r="G26" s="29"/>
      <c r="H26" s="29"/>
      <c r="I26" s="42" t="s">
        <v>84</v>
      </c>
      <c r="J26" s="51">
        <f>AH6</f>
        <v>45413</v>
      </c>
      <c r="K26" s="51"/>
      <c r="L26" s="51"/>
      <c r="M26" s="37" t="str">
        <f>"("&amp;TEXT(J26,"aaa")&amp;")"</f>
        <v>(水)</v>
      </c>
      <c r="N26" s="1" t="s">
        <v>85</v>
      </c>
      <c r="P26" s="22"/>
      <c r="Q26" s="22"/>
      <c r="R26" s="22"/>
      <c r="S26" s="22"/>
      <c r="T26" s="22"/>
      <c r="U26" s="22"/>
      <c r="V26" s="22"/>
      <c r="AM26" s="30"/>
      <c r="AN26" s="30"/>
    </row>
    <row r="27" spans="1:51" ht="18.75" customHeight="1">
      <c r="A27" s="21" t="str">
        <f>IF(B27="","",COUNTA(B$7:B27)&amp;".")</f>
        <v>8.</v>
      </c>
      <c r="B27" s="1" t="s">
        <v>24</v>
      </c>
      <c r="E27" s="22" t="s">
        <v>98</v>
      </c>
      <c r="G27" s="5"/>
      <c r="H27" s="5"/>
      <c r="R27" s="5"/>
      <c r="S27" s="5"/>
      <c r="AM27" s="53"/>
      <c r="AN27" s="53"/>
    </row>
    <row r="28" spans="1:51" ht="18.75" customHeight="1">
      <c r="A28" s="21" t="str">
        <f>IF(B28="","",COUNTA(B$7:B28)&amp;".")</f>
        <v/>
      </c>
      <c r="E28" s="2" t="s">
        <v>75</v>
      </c>
      <c r="F28" s="35" t="s">
        <v>86</v>
      </c>
      <c r="G28" s="36"/>
      <c r="H28" s="37"/>
      <c r="I28" s="38"/>
      <c r="K28" s="38"/>
      <c r="M28" s="38"/>
      <c r="N28" s="38"/>
      <c r="O28" s="38"/>
      <c r="P28" s="38"/>
      <c r="Q28" s="38"/>
      <c r="R28" s="38"/>
      <c r="S28" s="38"/>
      <c r="T28" s="38"/>
      <c r="U28" s="38"/>
      <c r="W28" s="38"/>
      <c r="X28" s="38"/>
      <c r="AM28" s="53"/>
      <c r="AN28" s="53"/>
    </row>
    <row r="29" spans="1:51" ht="18" customHeight="1">
      <c r="A29" s="21" t="str">
        <f>IF(B29="","",COUNTA(B$7:B29)&amp;".")</f>
        <v/>
      </c>
      <c r="E29" s="22" t="s">
        <v>76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W29" s="39"/>
      <c r="X29" s="40"/>
      <c r="AL29" s="11"/>
      <c r="AM29" s="11"/>
      <c r="AN29" s="11"/>
      <c r="AO29" s="11"/>
      <c r="AP29" s="11"/>
      <c r="AQ29" s="11"/>
      <c r="AR29" s="11"/>
      <c r="AU29" s="11"/>
      <c r="AV29" s="11"/>
      <c r="AW29" s="11"/>
      <c r="AX29" s="11"/>
      <c r="AY29" s="11"/>
    </row>
    <row r="30" spans="1:51" ht="18" customHeight="1">
      <c r="A30" s="11"/>
      <c r="B30" s="11"/>
      <c r="C30" s="11"/>
      <c r="D30" s="11"/>
      <c r="E30" s="22" t="s">
        <v>77</v>
      </c>
      <c r="F30" s="22"/>
      <c r="G30" s="22"/>
      <c r="H30" s="22"/>
      <c r="I30" s="22"/>
      <c r="J30" s="22"/>
      <c r="K30" s="22"/>
      <c r="L30" s="22"/>
      <c r="M30" s="22"/>
      <c r="N30" s="22"/>
      <c r="O30" s="22" t="s">
        <v>78</v>
      </c>
      <c r="P30" s="22"/>
      <c r="Q30" s="22"/>
      <c r="R30" s="22"/>
      <c r="S30" s="22"/>
      <c r="W30" s="11"/>
      <c r="X30" s="11"/>
      <c r="AP30" s="11"/>
      <c r="AQ30" s="37"/>
      <c r="AR30" s="37"/>
      <c r="AU30" s="11"/>
      <c r="AV30" s="11"/>
      <c r="AW30" s="11"/>
      <c r="AX30" s="11"/>
      <c r="AY30" s="11"/>
    </row>
    <row r="31" spans="1:51" ht="18" customHeight="1">
      <c r="E31" s="22" t="s">
        <v>79</v>
      </c>
      <c r="F31" s="39"/>
      <c r="G31" s="39"/>
      <c r="H31" s="39"/>
      <c r="I31" s="39"/>
      <c r="J31" s="39"/>
      <c r="K31" s="39"/>
      <c r="L31" s="39"/>
      <c r="M31" s="39"/>
      <c r="N31" s="39"/>
      <c r="O31" s="22" t="s">
        <v>80</v>
      </c>
      <c r="P31" s="39"/>
      <c r="Q31" s="39"/>
      <c r="R31" s="22"/>
      <c r="T31" s="22"/>
      <c r="U31" s="22"/>
      <c r="V31" s="11"/>
      <c r="Y31" s="11"/>
      <c r="Z31" s="11"/>
      <c r="AA31" s="11"/>
      <c r="AD31" s="11"/>
      <c r="AE31" s="11"/>
      <c r="AF31" s="11"/>
      <c r="AG31" s="11"/>
      <c r="AH31" s="11"/>
      <c r="AI31" s="11"/>
      <c r="AJ31" s="11"/>
      <c r="AK31" s="11"/>
    </row>
    <row r="32" spans="1:51" ht="18" customHeight="1">
      <c r="A32" s="11"/>
      <c r="B32" s="11"/>
      <c r="C32" s="11"/>
      <c r="D32" s="11"/>
      <c r="E32" s="22" t="s">
        <v>81</v>
      </c>
      <c r="F32" s="22"/>
      <c r="G32" s="22"/>
      <c r="H32" s="22"/>
      <c r="I32" s="22"/>
      <c r="J32" s="22"/>
      <c r="K32" s="22"/>
      <c r="L32" s="22"/>
      <c r="M32" s="22"/>
      <c r="N32" s="22"/>
      <c r="O32" s="22" t="s">
        <v>82</v>
      </c>
      <c r="W32" s="11"/>
      <c r="X32" s="11"/>
      <c r="Y32" s="11"/>
      <c r="Z32" s="11"/>
      <c r="AA32" s="11"/>
    </row>
    <row r="33" spans="1:40">
      <c r="A33" s="21" t="str">
        <f>IF(B33="","",COUNTA(B$7:B33)&amp;".")</f>
        <v/>
      </c>
      <c r="C33" s="6"/>
      <c r="D33" s="6"/>
      <c r="E33" s="22" t="s">
        <v>83</v>
      </c>
      <c r="F33" s="39"/>
      <c r="G33" s="39"/>
      <c r="H33" s="39"/>
      <c r="I33" s="39"/>
      <c r="J33" s="39"/>
      <c r="K33" s="39"/>
      <c r="L33" s="39"/>
      <c r="M33" s="39"/>
      <c r="N33" s="39"/>
      <c r="O33" s="22" t="s">
        <v>83</v>
      </c>
      <c r="P33" s="39"/>
      <c r="Q33" s="39"/>
      <c r="R33" s="39"/>
      <c r="S33" s="39"/>
      <c r="T33" s="11"/>
      <c r="U33" s="11"/>
      <c r="V33" s="11"/>
      <c r="W33" s="38"/>
      <c r="X33" s="38"/>
    </row>
    <row r="34" spans="1:40">
      <c r="A34" s="21" t="str">
        <f>IF(B34="","",COUNTA(B$7:B34)&amp;".")</f>
        <v>9.</v>
      </c>
      <c r="B34" s="1" t="s">
        <v>26</v>
      </c>
      <c r="E34" s="1" t="s">
        <v>27</v>
      </c>
      <c r="AH34" s="4"/>
    </row>
    <row r="35" spans="1:40">
      <c r="A35" s="21" t="str">
        <f>IF(B35="","",COUNTA(B$7:B35)&amp;".")</f>
        <v/>
      </c>
      <c r="F35" s="1" t="s">
        <v>28</v>
      </c>
    </row>
    <row r="36" spans="1:40">
      <c r="A36" s="21" t="str">
        <f>IF(B36="","",COUNTA(B$7:B36)&amp;".")</f>
        <v/>
      </c>
      <c r="E36" s="1" t="s">
        <v>29</v>
      </c>
    </row>
    <row r="37" spans="1:40">
      <c r="A37" s="21" t="str">
        <f>IF(B37="","",COUNTA(B$7:B37)&amp;".")</f>
        <v/>
      </c>
      <c r="F37" s="1" t="s">
        <v>30</v>
      </c>
    </row>
    <row r="38" spans="1:40">
      <c r="A38" s="21" t="str">
        <f>IF(B38="","",COUNTA(B$7:B38)&amp;".")</f>
        <v/>
      </c>
      <c r="F38" s="1" t="s">
        <v>31</v>
      </c>
      <c r="AM38" s="53"/>
      <c r="AN38" s="53"/>
    </row>
    <row r="39" spans="1:40" ht="18.75" customHeight="1">
      <c r="A39" s="21" t="str">
        <f>IF(B39="","",COUNTA(B$10:B39)&amp;".")</f>
        <v>10.</v>
      </c>
      <c r="B39" s="1" t="s">
        <v>19</v>
      </c>
      <c r="E39" s="1" t="s">
        <v>20</v>
      </c>
    </row>
    <row r="40" spans="1:40" ht="18.75" customHeight="1">
      <c r="A40" s="21" t="str">
        <f>IF(B40="","",COUNTA(B$10:B40)&amp;".")</f>
        <v/>
      </c>
      <c r="L40" s="1" t="s">
        <v>21</v>
      </c>
    </row>
    <row r="41" spans="1:40" ht="18.75" customHeight="1">
      <c r="A41" s="21" t="str">
        <f>IF(B41="","",COUNTA(B$10:B41)&amp;".")</f>
        <v/>
      </c>
      <c r="E41" s="1" t="s">
        <v>22</v>
      </c>
    </row>
    <row r="42" spans="1:40" ht="18.75" customHeight="1">
      <c r="A42" s="21" t="str">
        <f>IF(B42="","",COUNTA(B$10:B42)&amp;".")</f>
        <v/>
      </c>
      <c r="E42" s="1" t="s">
        <v>23</v>
      </c>
    </row>
    <row r="43" spans="1:40">
      <c r="A43" s="21" t="str">
        <f>IF(B43="","",COUNTA(B$8:B43)&amp;".")</f>
        <v>11.</v>
      </c>
      <c r="B43" s="1" t="s">
        <v>25</v>
      </c>
      <c r="E43" s="48" t="s">
        <v>100</v>
      </c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</row>
    <row r="44" spans="1:40">
      <c r="A44" s="21" t="str">
        <f>IF(B44="","",COUNTA(B$8:B44)&amp;".")</f>
        <v/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</row>
    <row r="45" spans="1:40">
      <c r="A45" s="21" t="str">
        <f>IF(B45="","",COUNTA(B$8:B45)&amp;".")</f>
        <v/>
      </c>
      <c r="E45" s="48" t="s">
        <v>99</v>
      </c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1:40">
      <c r="A46" s="21" t="str">
        <f>IF(B46="","",COUNTA(B$8:B46)&amp;".")</f>
        <v/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</row>
    <row r="47" spans="1:40">
      <c r="A47" s="21" t="str">
        <f>IF(B47="","",COUNTA(B$7:B47)&amp;".")</f>
        <v>12.</v>
      </c>
      <c r="B47" s="1" t="s">
        <v>33</v>
      </c>
      <c r="E47" s="1" t="s">
        <v>34</v>
      </c>
    </row>
    <row r="48" spans="1:40">
      <c r="A48" s="21" t="str">
        <f>IF(B48="","",COUNTA(B$7:B48)&amp;".")</f>
        <v/>
      </c>
      <c r="E48" s="1" t="s">
        <v>35</v>
      </c>
    </row>
    <row r="49" spans="1:24">
      <c r="A49" s="21" t="str">
        <f>IF(B49="","",COUNTA(B$7:B49)&amp;".")</f>
        <v/>
      </c>
      <c r="E49" s="1" t="s">
        <v>59</v>
      </c>
    </row>
    <row r="50" spans="1:24">
      <c r="A50" s="21" t="str">
        <f>IF(B50="","",COUNTA(B$7:B50)&amp;".")</f>
        <v/>
      </c>
      <c r="E50" s="23" t="s">
        <v>60</v>
      </c>
    </row>
    <row r="51" spans="1:24">
      <c r="A51" s="21" t="str">
        <f>IF(B51="","",COUNTA(B$7:B51)&amp;".")</f>
        <v>13.</v>
      </c>
      <c r="B51" s="1" t="s">
        <v>32</v>
      </c>
      <c r="E51" s="1" t="s">
        <v>87</v>
      </c>
      <c r="X51" s="7" t="s">
        <v>36</v>
      </c>
    </row>
  </sheetData>
  <mergeCells count="15">
    <mergeCell ref="E45:X46"/>
    <mergeCell ref="A1:B1"/>
    <mergeCell ref="J26:L26"/>
    <mergeCell ref="E25:H25"/>
    <mergeCell ref="AM25:AN25"/>
    <mergeCell ref="AM38:AN38"/>
    <mergeCell ref="AM27:AN27"/>
    <mergeCell ref="AM28:AN28"/>
    <mergeCell ref="AH6:AK6"/>
    <mergeCell ref="AH7:AK7"/>
    <mergeCell ref="AH8:AJ8"/>
    <mergeCell ref="E43:X44"/>
    <mergeCell ref="E22:X24"/>
    <mergeCell ref="E12:H12"/>
    <mergeCell ref="A6:X7"/>
  </mergeCells>
  <phoneticPr fontId="1"/>
  <pageMargins left="0.5" right="0.11811023622047245" top="0.12" bottom="0.11811023622047245" header="0.14000000000000001" footer="0.11811023622047245"/>
  <pageSetup paperSize="9" scale="84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9D2E0-5664-4775-8D0F-36C77A889521}">
  <dimension ref="A1:X38"/>
  <sheetViews>
    <sheetView showZeros="0" tabSelected="1" zoomScaleNormal="100" zoomScaleSheetLayoutView="100" workbookViewId="0">
      <selection activeCell="AB16" sqref="AB16"/>
    </sheetView>
  </sheetViews>
  <sheetFormatPr defaultRowHeight="18.75"/>
  <cols>
    <col min="1" max="31" width="4" customWidth="1"/>
    <col min="33" max="33" width="9.25" bestFit="1" customWidth="1"/>
  </cols>
  <sheetData>
    <row r="1" spans="1:24" s="1" customFormat="1" ht="27" customHeight="1">
      <c r="D1" s="8" t="str">
        <f>大会案内!E10&amp;"参加申込書"</f>
        <v>第5回 理事長杯卓球大会（第47回府民総体亀岡市予選会）参加申込書</v>
      </c>
      <c r="G1" s="9"/>
      <c r="H1" s="9"/>
      <c r="I1" s="9"/>
      <c r="J1" s="9"/>
      <c r="K1" s="9"/>
      <c r="L1" s="9"/>
    </row>
    <row r="2" spans="1:24" s="1" customFormat="1">
      <c r="B2" s="7"/>
      <c r="C2" s="10"/>
      <c r="D2" s="10"/>
      <c r="E2" s="10"/>
      <c r="F2" s="10"/>
      <c r="G2" s="10"/>
      <c r="H2" s="10"/>
      <c r="I2" s="10"/>
      <c r="J2" s="10"/>
      <c r="M2" s="7"/>
      <c r="N2" s="10"/>
      <c r="O2" s="58">
        <f>大会案内!AH7</f>
        <v>45431</v>
      </c>
      <c r="P2" s="58"/>
      <c r="Q2" s="2" t="str">
        <f>"("&amp;TEXT(O2,"aaa")&amp;")"</f>
        <v>(日)</v>
      </c>
      <c r="R2" s="1" t="s">
        <v>37</v>
      </c>
      <c r="T2" s="58">
        <f>大会案内!AH6</f>
        <v>45413</v>
      </c>
      <c r="U2" s="58"/>
      <c r="V2" s="1" t="str">
        <f>"("&amp;TEXT(T2,"aaa")&amp;")"</f>
        <v>(水)</v>
      </c>
      <c r="W2" s="1" t="s">
        <v>38</v>
      </c>
    </row>
    <row r="3" spans="1:24" s="11" customFormat="1" ht="33.75" customHeight="1">
      <c r="A3" s="65" t="s">
        <v>39</v>
      </c>
      <c r="B3" s="65"/>
      <c r="C3" s="59"/>
      <c r="D3" s="60"/>
      <c r="E3" s="60"/>
      <c r="F3" s="60"/>
      <c r="G3" s="60"/>
      <c r="H3" s="60"/>
      <c r="I3" s="60"/>
      <c r="J3" s="61"/>
      <c r="M3" s="12" t="s">
        <v>40</v>
      </c>
      <c r="N3" s="59"/>
      <c r="O3" s="60"/>
      <c r="P3" s="60"/>
      <c r="Q3" s="60"/>
      <c r="R3" s="61"/>
      <c r="S3" s="12" t="s">
        <v>41</v>
      </c>
      <c r="T3" s="59"/>
      <c r="U3" s="60"/>
      <c r="V3" s="60"/>
      <c r="W3" s="60"/>
      <c r="X3" s="61"/>
    </row>
    <row r="4" spans="1:24" s="1" customFormat="1" ht="3" customHeight="1">
      <c r="B4" s="7"/>
      <c r="C4" s="13"/>
      <c r="D4" s="10"/>
      <c r="E4" s="10"/>
      <c r="F4" s="10"/>
      <c r="G4" s="10"/>
      <c r="H4" s="10"/>
      <c r="I4" s="10"/>
      <c r="J4" s="10"/>
      <c r="M4" s="7"/>
      <c r="N4" s="10"/>
      <c r="O4" s="10"/>
      <c r="P4" s="10"/>
      <c r="Q4" s="10"/>
      <c r="R4" s="7"/>
      <c r="S4" s="2"/>
      <c r="T4" s="2"/>
      <c r="U4" s="2"/>
      <c r="V4" s="2"/>
      <c r="W4" s="2"/>
    </row>
    <row r="5" spans="1:24" s="11" customFormat="1" ht="33.75" customHeight="1">
      <c r="A5" s="65" t="s">
        <v>42</v>
      </c>
      <c r="B5" s="65"/>
      <c r="C5" s="20" t="s">
        <v>43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1"/>
    </row>
    <row r="6" spans="1:24" s="1" customFormat="1" ht="3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s="11" customFormat="1" ht="33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99" t="s">
        <v>44</v>
      </c>
      <c r="N7" s="74"/>
      <c r="O7" s="85"/>
      <c r="P7" s="85"/>
      <c r="Q7" s="85"/>
      <c r="R7" s="75"/>
      <c r="S7" s="99" t="s">
        <v>41</v>
      </c>
      <c r="T7" s="74"/>
      <c r="U7" s="85"/>
      <c r="V7" s="85"/>
      <c r="W7" s="85"/>
      <c r="X7" s="75"/>
    </row>
    <row r="8" spans="1:24" s="1" customFormat="1" ht="2.25" customHeight="1"/>
    <row r="9" spans="1:24" s="1" customFormat="1">
      <c r="C9" s="22" t="s">
        <v>67</v>
      </c>
    </row>
    <row r="10" spans="1:24" s="1" customFormat="1">
      <c r="F10" s="27"/>
      <c r="G10" s="27"/>
      <c r="H10" s="27"/>
      <c r="J10" s="1" t="str">
        <f>大会案内!L16</f>
        <v>府民総体：11月10日(日)　会場：福知山市民体育館</v>
      </c>
    </row>
    <row r="11" spans="1:24" s="1" customFormat="1">
      <c r="F11" s="27"/>
      <c r="G11" s="27"/>
      <c r="H11" s="27"/>
      <c r="J11" s="1" t="str">
        <f>大会案内!L19</f>
        <v>マスターズ大会：9月15日(日)  会場：島津アリーナ第2</v>
      </c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4" s="22" customFormat="1" ht="18.75" customHeight="1">
      <c r="C12" s="72" t="s">
        <v>108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3" spans="1:24" s="22" customFormat="1" ht="33" customHeight="1">
      <c r="C13" s="78" t="s">
        <v>103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80"/>
      <c r="W13" s="47"/>
      <c r="X13" s="47"/>
    </row>
    <row r="14" spans="1:24" s="22" customFormat="1" ht="13.5" customHeight="1"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</row>
    <row r="15" spans="1:24" s="11" customFormat="1" ht="51.75" customHeight="1">
      <c r="C15" s="63"/>
      <c r="D15" s="66" t="s">
        <v>47</v>
      </c>
      <c r="E15" s="67"/>
      <c r="F15" s="67"/>
      <c r="G15" s="67"/>
      <c r="H15" s="68"/>
      <c r="I15" s="63" t="s">
        <v>45</v>
      </c>
      <c r="J15" s="63"/>
      <c r="K15" s="76" t="s">
        <v>74</v>
      </c>
      <c r="L15" s="77"/>
      <c r="M15" s="59" t="s">
        <v>95</v>
      </c>
      <c r="N15" s="61"/>
      <c r="O15" s="81" t="s">
        <v>102</v>
      </c>
      <c r="P15" s="82"/>
      <c r="Q15" s="73" t="s">
        <v>73</v>
      </c>
      <c r="R15" s="73"/>
      <c r="S15" s="73"/>
      <c r="T15" s="73"/>
      <c r="U15" s="73" t="s">
        <v>46</v>
      </c>
      <c r="V15" s="63"/>
    </row>
    <row r="16" spans="1:24" s="11" customFormat="1" ht="20.25" customHeight="1">
      <c r="C16" s="63"/>
      <c r="D16" s="69"/>
      <c r="E16" s="70"/>
      <c r="F16" s="70"/>
      <c r="G16" s="70"/>
      <c r="H16" s="71"/>
      <c r="I16" s="63"/>
      <c r="J16" s="63"/>
      <c r="K16" s="77"/>
      <c r="L16" s="77"/>
      <c r="M16" s="62" t="s">
        <v>72</v>
      </c>
      <c r="N16" s="62"/>
      <c r="O16" s="83" t="s">
        <v>104</v>
      </c>
      <c r="P16" s="84"/>
      <c r="Q16" s="62" t="s">
        <v>65</v>
      </c>
      <c r="R16" s="62"/>
      <c r="S16" s="62" t="s">
        <v>66</v>
      </c>
      <c r="T16" s="62"/>
      <c r="U16" s="63"/>
      <c r="V16" s="63"/>
    </row>
    <row r="17" spans="1:24" s="11" customFormat="1" ht="27.75" customHeight="1">
      <c r="C17" s="31">
        <v>1</v>
      </c>
      <c r="D17" s="64"/>
      <c r="E17" s="64"/>
      <c r="F17" s="64"/>
      <c r="G17" s="64"/>
      <c r="H17" s="64"/>
      <c r="I17" s="64"/>
      <c r="J17" s="64"/>
      <c r="K17" s="57"/>
      <c r="L17" s="57"/>
      <c r="M17" s="64"/>
      <c r="N17" s="64"/>
      <c r="O17" s="74"/>
      <c r="P17" s="75"/>
      <c r="Q17" s="57"/>
      <c r="R17" s="57"/>
      <c r="S17" s="57"/>
      <c r="T17" s="57"/>
      <c r="U17" s="57"/>
      <c r="V17" s="57"/>
    </row>
    <row r="18" spans="1:24" s="11" customFormat="1" ht="27.75" customHeight="1">
      <c r="C18" s="31">
        <v>2</v>
      </c>
      <c r="D18" s="64"/>
      <c r="E18" s="64"/>
      <c r="F18" s="64"/>
      <c r="G18" s="64"/>
      <c r="H18" s="64"/>
      <c r="I18" s="64"/>
      <c r="J18" s="64"/>
      <c r="K18" s="57"/>
      <c r="L18" s="57"/>
      <c r="M18" s="64"/>
      <c r="N18" s="64"/>
      <c r="O18" s="64"/>
      <c r="P18" s="64"/>
      <c r="Q18" s="57"/>
      <c r="R18" s="57"/>
      <c r="S18" s="57"/>
      <c r="T18" s="57"/>
      <c r="U18" s="57"/>
      <c r="V18" s="57"/>
    </row>
    <row r="19" spans="1:24" s="11" customFormat="1" ht="27.75" customHeight="1">
      <c r="C19" s="31">
        <v>3</v>
      </c>
      <c r="D19" s="64"/>
      <c r="E19" s="64"/>
      <c r="F19" s="64"/>
      <c r="G19" s="64"/>
      <c r="H19" s="64"/>
      <c r="I19" s="64"/>
      <c r="J19" s="64"/>
      <c r="K19" s="57"/>
      <c r="L19" s="57"/>
      <c r="M19" s="64"/>
      <c r="N19" s="64"/>
      <c r="O19" s="64"/>
      <c r="P19" s="64"/>
      <c r="Q19" s="57"/>
      <c r="R19" s="57"/>
      <c r="S19" s="57"/>
      <c r="T19" s="57"/>
      <c r="U19" s="57"/>
      <c r="V19" s="57"/>
    </row>
    <row r="20" spans="1:24" s="11" customFormat="1" ht="27.75" customHeight="1">
      <c r="C20" s="31">
        <v>4</v>
      </c>
      <c r="D20" s="64"/>
      <c r="E20" s="64"/>
      <c r="F20" s="64"/>
      <c r="G20" s="64"/>
      <c r="H20" s="64"/>
      <c r="I20" s="64"/>
      <c r="J20" s="64"/>
      <c r="K20" s="57"/>
      <c r="L20" s="57"/>
      <c r="M20" s="64"/>
      <c r="N20" s="64"/>
      <c r="O20" s="64"/>
      <c r="P20" s="64"/>
      <c r="Q20" s="57"/>
      <c r="R20" s="57"/>
      <c r="S20" s="57"/>
      <c r="T20" s="57"/>
      <c r="U20" s="57"/>
      <c r="V20" s="57"/>
    </row>
    <row r="21" spans="1:24" s="11" customFormat="1" ht="27.75" customHeight="1">
      <c r="C21" s="31">
        <v>5</v>
      </c>
      <c r="D21" s="64"/>
      <c r="E21" s="64"/>
      <c r="F21" s="64"/>
      <c r="G21" s="64"/>
      <c r="H21" s="64"/>
      <c r="I21" s="64"/>
      <c r="J21" s="64"/>
      <c r="K21" s="57"/>
      <c r="L21" s="57"/>
      <c r="M21" s="64"/>
      <c r="N21" s="64"/>
      <c r="O21" s="64"/>
      <c r="P21" s="64"/>
      <c r="Q21" s="57"/>
      <c r="R21" s="57"/>
      <c r="S21" s="57"/>
      <c r="T21" s="57"/>
      <c r="U21" s="57"/>
      <c r="V21" s="57"/>
    </row>
    <row r="22" spans="1:24" s="11" customFormat="1" ht="27.75" customHeight="1">
      <c r="C22" s="31">
        <v>6</v>
      </c>
      <c r="D22" s="64"/>
      <c r="E22" s="64"/>
      <c r="F22" s="64"/>
      <c r="G22" s="64"/>
      <c r="H22" s="64"/>
      <c r="I22" s="64"/>
      <c r="J22" s="64"/>
      <c r="K22" s="57"/>
      <c r="L22" s="57"/>
      <c r="M22" s="64"/>
      <c r="N22" s="64"/>
      <c r="O22" s="64"/>
      <c r="P22" s="64"/>
      <c r="Q22" s="57"/>
      <c r="R22" s="57"/>
      <c r="S22" s="57"/>
      <c r="T22" s="57"/>
      <c r="U22" s="57"/>
      <c r="V22" s="57"/>
    </row>
    <row r="23" spans="1:24" s="11" customFormat="1" ht="27.75" customHeight="1">
      <c r="C23" s="31">
        <v>7</v>
      </c>
      <c r="D23" s="64"/>
      <c r="E23" s="64"/>
      <c r="F23" s="64"/>
      <c r="G23" s="64"/>
      <c r="H23" s="64"/>
      <c r="I23" s="64"/>
      <c r="J23" s="64"/>
      <c r="K23" s="57"/>
      <c r="L23" s="57"/>
      <c r="M23" s="64"/>
      <c r="N23" s="64"/>
      <c r="O23" s="64"/>
      <c r="P23" s="64"/>
      <c r="Q23" s="57"/>
      <c r="R23" s="57"/>
      <c r="S23" s="57"/>
      <c r="T23" s="57"/>
      <c r="U23" s="57"/>
      <c r="V23" s="57"/>
    </row>
    <row r="24" spans="1:24" s="11" customFormat="1" ht="27.75" customHeight="1">
      <c r="C24" s="31">
        <v>8</v>
      </c>
      <c r="D24" s="64"/>
      <c r="E24" s="64"/>
      <c r="F24" s="64"/>
      <c r="G24" s="64"/>
      <c r="H24" s="64"/>
      <c r="I24" s="64"/>
      <c r="J24" s="64"/>
      <c r="K24" s="57"/>
      <c r="L24" s="57"/>
      <c r="M24" s="64"/>
      <c r="N24" s="64"/>
      <c r="O24" s="64"/>
      <c r="P24" s="64"/>
      <c r="Q24" s="57"/>
      <c r="R24" s="57"/>
      <c r="S24" s="57"/>
      <c r="T24" s="57"/>
      <c r="U24" s="57"/>
      <c r="V24" s="57"/>
    </row>
    <row r="25" spans="1:24" s="11" customFormat="1" ht="27.75" customHeight="1">
      <c r="C25" s="31">
        <v>9</v>
      </c>
      <c r="D25" s="64"/>
      <c r="E25" s="64"/>
      <c r="F25" s="64"/>
      <c r="G25" s="64"/>
      <c r="H25" s="64"/>
      <c r="I25" s="64"/>
      <c r="J25" s="64"/>
      <c r="K25" s="57"/>
      <c r="L25" s="57"/>
      <c r="M25" s="64"/>
      <c r="N25" s="64"/>
      <c r="O25" s="64"/>
      <c r="P25" s="64"/>
      <c r="Q25" s="57"/>
      <c r="R25" s="57"/>
      <c r="S25" s="57"/>
      <c r="T25" s="57"/>
      <c r="U25" s="57"/>
      <c r="V25" s="57"/>
    </row>
    <row r="26" spans="1:24" s="11" customFormat="1" ht="27.75" customHeight="1">
      <c r="C26" s="31">
        <v>10</v>
      </c>
      <c r="D26" s="64"/>
      <c r="E26" s="64"/>
      <c r="F26" s="64"/>
      <c r="G26" s="64"/>
      <c r="H26" s="64"/>
      <c r="I26" s="64"/>
      <c r="J26" s="64"/>
      <c r="K26" s="57"/>
      <c r="L26" s="57"/>
      <c r="M26" s="64"/>
      <c r="N26" s="64"/>
      <c r="O26" s="64"/>
      <c r="P26" s="64"/>
      <c r="Q26" s="57"/>
      <c r="R26" s="57"/>
      <c r="S26" s="57"/>
      <c r="T26" s="57"/>
      <c r="U26" s="57"/>
      <c r="V26" s="57"/>
    </row>
    <row r="27" spans="1:24" s="11" customFormat="1" ht="27.75" customHeight="1">
      <c r="C27" s="31">
        <v>11</v>
      </c>
      <c r="D27" s="64"/>
      <c r="E27" s="64"/>
      <c r="F27" s="64"/>
      <c r="G27" s="64"/>
      <c r="H27" s="64"/>
      <c r="I27" s="64"/>
      <c r="J27" s="64"/>
      <c r="K27" s="57"/>
      <c r="L27" s="57"/>
      <c r="M27" s="64"/>
      <c r="N27" s="64"/>
      <c r="O27" s="64"/>
      <c r="P27" s="64"/>
      <c r="Q27" s="57"/>
      <c r="R27" s="57"/>
      <c r="S27" s="57"/>
      <c r="T27" s="57"/>
      <c r="U27" s="57"/>
      <c r="V27" s="57"/>
    </row>
    <row r="28" spans="1:24" s="1" customFormat="1" ht="21.75" customHeight="1">
      <c r="A28" s="14" t="s">
        <v>48</v>
      </c>
      <c r="M28" s="22" t="s">
        <v>91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1" customFormat="1" ht="20.100000000000001" customHeight="1">
      <c r="A29" s="90" t="s">
        <v>49</v>
      </c>
      <c r="B29" s="90"/>
      <c r="C29" s="90"/>
      <c r="D29" s="91" t="s">
        <v>50</v>
      </c>
      <c r="E29" s="92"/>
      <c r="F29" s="93"/>
      <c r="G29" s="91" t="s">
        <v>51</v>
      </c>
      <c r="H29" s="93"/>
      <c r="I29" s="91" t="s">
        <v>52</v>
      </c>
      <c r="J29" s="92"/>
      <c r="K29" s="93"/>
      <c r="M29" s="22" t="s">
        <v>92</v>
      </c>
    </row>
    <row r="30" spans="1:24" s="1" customFormat="1" ht="20.100000000000001" customHeight="1">
      <c r="A30" s="74" t="s">
        <v>53</v>
      </c>
      <c r="B30" s="85"/>
      <c r="C30" s="75"/>
      <c r="D30" s="74"/>
      <c r="E30" s="85"/>
      <c r="F30" s="32" t="s">
        <v>54</v>
      </c>
      <c r="G30" s="86">
        <v>800</v>
      </c>
      <c r="H30" s="87"/>
      <c r="I30" s="88">
        <f>D30*G30</f>
        <v>0</v>
      </c>
      <c r="J30" s="89"/>
      <c r="K30" s="45" t="s">
        <v>55</v>
      </c>
      <c r="M30" s="25" t="s">
        <v>93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4" s="1" customFormat="1" ht="20.100000000000001" customHeight="1">
      <c r="A31" s="74" t="s">
        <v>56</v>
      </c>
      <c r="B31" s="85"/>
      <c r="C31" s="75"/>
      <c r="D31" s="74"/>
      <c r="E31" s="85"/>
      <c r="F31" s="32" t="s">
        <v>54</v>
      </c>
      <c r="G31" s="86">
        <v>1000</v>
      </c>
      <c r="H31" s="87"/>
      <c r="I31" s="88">
        <f>D31*G31</f>
        <v>0</v>
      </c>
      <c r="J31" s="89"/>
      <c r="K31" s="45" t="s">
        <v>55</v>
      </c>
      <c r="L31" s="22"/>
      <c r="N31" s="44" t="s">
        <v>97</v>
      </c>
      <c r="O31" s="44"/>
      <c r="P31" s="39"/>
      <c r="Q31" s="39"/>
      <c r="R31" s="39"/>
      <c r="S31" s="39"/>
      <c r="T31" s="39"/>
      <c r="U31" s="39"/>
      <c r="V31" s="22"/>
      <c r="W31" s="22"/>
      <c r="X31" s="1" t="s">
        <v>96</v>
      </c>
    </row>
    <row r="32" spans="1:24" s="1" customFormat="1" ht="20.100000000000001" customHeight="1">
      <c r="A32" s="74" t="s">
        <v>88</v>
      </c>
      <c r="B32" s="85"/>
      <c r="C32" s="75"/>
      <c r="D32" s="74"/>
      <c r="E32" s="85"/>
      <c r="F32" s="32" t="s">
        <v>54</v>
      </c>
      <c r="G32" s="86">
        <v>800</v>
      </c>
      <c r="H32" s="87"/>
      <c r="I32" s="88">
        <f>D32*G32</f>
        <v>0</v>
      </c>
      <c r="J32" s="89"/>
      <c r="K32" s="45" t="s">
        <v>55</v>
      </c>
      <c r="M32" s="25" t="s">
        <v>94</v>
      </c>
    </row>
    <row r="33" spans="1:23" s="1" customFormat="1" ht="20.100000000000001" customHeight="1">
      <c r="A33" s="74" t="s">
        <v>89</v>
      </c>
      <c r="B33" s="85"/>
      <c r="C33" s="75"/>
      <c r="D33" s="74"/>
      <c r="E33" s="85"/>
      <c r="F33" s="32" t="s">
        <v>54</v>
      </c>
      <c r="G33" s="86">
        <v>500</v>
      </c>
      <c r="H33" s="87"/>
      <c r="I33" s="88">
        <f>D33*G33</f>
        <v>0</v>
      </c>
      <c r="J33" s="89"/>
      <c r="K33" s="45" t="s">
        <v>55</v>
      </c>
      <c r="N33" s="43"/>
      <c r="O33" s="43"/>
      <c r="P33" s="39"/>
      <c r="Q33" s="39"/>
      <c r="R33" s="39"/>
      <c r="S33" s="39"/>
      <c r="T33" s="39"/>
      <c r="U33" s="39"/>
      <c r="V33" s="22"/>
      <c r="W33" s="22"/>
    </row>
    <row r="34" spans="1:23" s="1" customFormat="1" ht="20.100000000000001" customHeight="1">
      <c r="A34" s="74" t="s">
        <v>57</v>
      </c>
      <c r="B34" s="85"/>
      <c r="C34" s="75"/>
      <c r="D34" s="74"/>
      <c r="E34" s="85"/>
      <c r="F34" s="32" t="s">
        <v>54</v>
      </c>
      <c r="G34" s="86">
        <v>650</v>
      </c>
      <c r="H34" s="87"/>
      <c r="I34" s="88">
        <f>D34*G34</f>
        <v>0</v>
      </c>
      <c r="J34" s="89"/>
      <c r="K34" s="45" t="s">
        <v>55</v>
      </c>
    </row>
    <row r="35" spans="1:23" s="1" customFormat="1" ht="20.100000000000001" customHeight="1">
      <c r="A35" s="94" t="s">
        <v>58</v>
      </c>
      <c r="B35" s="95"/>
      <c r="C35" s="95"/>
      <c r="D35" s="95"/>
      <c r="E35" s="95"/>
      <c r="F35" s="95"/>
      <c r="G35" s="95"/>
      <c r="H35" s="96"/>
      <c r="I35" s="97">
        <f>SUM(I30:K34)</f>
        <v>0</v>
      </c>
      <c r="J35" s="98"/>
      <c r="K35" s="45" t="s">
        <v>55</v>
      </c>
      <c r="Q35" s="33"/>
      <c r="R35" s="33"/>
      <c r="S35" s="33"/>
      <c r="T35" s="33"/>
      <c r="U35" s="33"/>
      <c r="V35" s="33"/>
    </row>
    <row r="36" spans="1:23" s="1" customFormat="1">
      <c r="A36" s="22"/>
      <c r="B36" s="7" t="s">
        <v>75</v>
      </c>
      <c r="C36" s="41" t="s">
        <v>90</v>
      </c>
      <c r="D36" s="46"/>
      <c r="E36" s="46"/>
      <c r="F36" s="46"/>
      <c r="G36" s="46"/>
      <c r="H36" s="46"/>
      <c r="I36" s="46"/>
      <c r="J36" s="46"/>
      <c r="K36" s="46"/>
    </row>
    <row r="37" spans="1:23" s="1" customFormat="1" ht="18.75" customHeight="1">
      <c r="B37" s="15"/>
      <c r="C37" s="6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3" s="1" customForma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</sheetData>
  <mergeCells count="138">
    <mergeCell ref="S27:T27"/>
    <mergeCell ref="I24:J24"/>
    <mergeCell ref="M24:N24"/>
    <mergeCell ref="K24:L24"/>
    <mergeCell ref="U19:V19"/>
    <mergeCell ref="U20:V20"/>
    <mergeCell ref="U21:V21"/>
    <mergeCell ref="U22:V22"/>
    <mergeCell ref="U23:V23"/>
    <mergeCell ref="U24:V24"/>
    <mergeCell ref="U25:V25"/>
    <mergeCell ref="U26:V26"/>
    <mergeCell ref="U27:V27"/>
    <mergeCell ref="S23:T23"/>
    <mergeCell ref="M26:N26"/>
    <mergeCell ref="A35:H35"/>
    <mergeCell ref="I35:J35"/>
    <mergeCell ref="S19:T19"/>
    <mergeCell ref="S18:T18"/>
    <mergeCell ref="S24:T24"/>
    <mergeCell ref="S20:T20"/>
    <mergeCell ref="S21:T21"/>
    <mergeCell ref="S25:T25"/>
    <mergeCell ref="S22:T22"/>
    <mergeCell ref="O20:P20"/>
    <mergeCell ref="O25:P25"/>
    <mergeCell ref="O18:P18"/>
    <mergeCell ref="Q18:R18"/>
    <mergeCell ref="O19:P19"/>
    <mergeCell ref="Q19:R19"/>
    <mergeCell ref="Q25:R25"/>
    <mergeCell ref="Q20:R20"/>
    <mergeCell ref="O21:P21"/>
    <mergeCell ref="Q21:R21"/>
    <mergeCell ref="O22:P22"/>
    <mergeCell ref="Q22:R22"/>
    <mergeCell ref="D22:H22"/>
    <mergeCell ref="I22:J22"/>
    <mergeCell ref="M22:N22"/>
    <mergeCell ref="A29:C29"/>
    <mergeCell ref="D29:F29"/>
    <mergeCell ref="G29:H29"/>
    <mergeCell ref="I29:K29"/>
    <mergeCell ref="O23:P23"/>
    <mergeCell ref="Q23:R23"/>
    <mergeCell ref="D27:H27"/>
    <mergeCell ref="I27:J27"/>
    <mergeCell ref="K27:L27"/>
    <mergeCell ref="M27:N27"/>
    <mergeCell ref="O27:P27"/>
    <mergeCell ref="Q27:R27"/>
    <mergeCell ref="D23:H23"/>
    <mergeCell ref="I23:J23"/>
    <mergeCell ref="M23:N23"/>
    <mergeCell ref="K23:L23"/>
    <mergeCell ref="D25:H25"/>
    <mergeCell ref="I25:J25"/>
    <mergeCell ref="M25:N25"/>
    <mergeCell ref="K25:L25"/>
    <mergeCell ref="O24:P24"/>
    <mergeCell ref="Q24:R24"/>
    <mergeCell ref="D26:H26"/>
    <mergeCell ref="I26:J26"/>
    <mergeCell ref="A33:C33"/>
    <mergeCell ref="D33:E33"/>
    <mergeCell ref="G33:H33"/>
    <mergeCell ref="A34:C34"/>
    <mergeCell ref="D34:E34"/>
    <mergeCell ref="G34:H34"/>
    <mergeCell ref="I34:J34"/>
    <mergeCell ref="A30:C30"/>
    <mergeCell ref="D30:E30"/>
    <mergeCell ref="I33:J33"/>
    <mergeCell ref="A32:C32"/>
    <mergeCell ref="D32:E32"/>
    <mergeCell ref="G32:H32"/>
    <mergeCell ref="I32:J32"/>
    <mergeCell ref="G30:H30"/>
    <mergeCell ref="I30:J30"/>
    <mergeCell ref="A31:C31"/>
    <mergeCell ref="D31:E31"/>
    <mergeCell ref="G31:H31"/>
    <mergeCell ref="I31:J31"/>
    <mergeCell ref="D24:H24"/>
    <mergeCell ref="S26:T26"/>
    <mergeCell ref="A5:B5"/>
    <mergeCell ref="C15:C16"/>
    <mergeCell ref="D18:H18"/>
    <mergeCell ref="I18:J18"/>
    <mergeCell ref="D19:H19"/>
    <mergeCell ref="I19:J19"/>
    <mergeCell ref="M19:N19"/>
    <mergeCell ref="K19:L19"/>
    <mergeCell ref="D21:H21"/>
    <mergeCell ref="I21:J21"/>
    <mergeCell ref="M21:N21"/>
    <mergeCell ref="K21:L21"/>
    <mergeCell ref="D20:H20"/>
    <mergeCell ref="I20:J20"/>
    <mergeCell ref="M20:N20"/>
    <mergeCell ref="K20:L20"/>
    <mergeCell ref="K22:L22"/>
    <mergeCell ref="K26:L26"/>
    <mergeCell ref="O26:P26"/>
    <mergeCell ref="Q26:R26"/>
    <mergeCell ref="A3:B3"/>
    <mergeCell ref="C3:J3"/>
    <mergeCell ref="N3:R3"/>
    <mergeCell ref="I17:J17"/>
    <mergeCell ref="M17:N17"/>
    <mergeCell ref="D15:H16"/>
    <mergeCell ref="C12:X12"/>
    <mergeCell ref="M15:N15"/>
    <mergeCell ref="Q15:T15"/>
    <mergeCell ref="S16:T16"/>
    <mergeCell ref="Q16:R16"/>
    <mergeCell ref="O17:P17"/>
    <mergeCell ref="Q17:R17"/>
    <mergeCell ref="K15:L16"/>
    <mergeCell ref="U15:V16"/>
    <mergeCell ref="S17:T17"/>
    <mergeCell ref="U17:V17"/>
    <mergeCell ref="C13:V13"/>
    <mergeCell ref="O15:P15"/>
    <mergeCell ref="O16:P16"/>
    <mergeCell ref="U18:V18"/>
    <mergeCell ref="O2:P2"/>
    <mergeCell ref="T2:U2"/>
    <mergeCell ref="T3:X3"/>
    <mergeCell ref="D5:X5"/>
    <mergeCell ref="N7:R7"/>
    <mergeCell ref="M16:N16"/>
    <mergeCell ref="T7:X7"/>
    <mergeCell ref="I15:J16"/>
    <mergeCell ref="D17:H17"/>
    <mergeCell ref="K17:L17"/>
    <mergeCell ref="M18:N18"/>
    <mergeCell ref="K18:L18"/>
  </mergeCells>
  <phoneticPr fontId="1"/>
  <pageMargins left="0.46" right="0.15" top="0.34" bottom="0.24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大会案内</vt:lpstr>
      <vt:lpstr>申込書</vt:lpstr>
      <vt:lpstr>申込書!Print_Area</vt:lpstr>
      <vt:lpstr>大会案内!Print_Area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2024-03-16T04:41:04Z</dcterms:modified>
  <cp:category/>
  <cp:contentStatus/>
</cp:coreProperties>
</file>