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filterPrivacy="1"/>
  <xr:revisionPtr revIDLastSave="0" documentId="14_{848203D0-A9E4-43EA-9C05-BD04250C8537}" xr6:coauthVersionLast="36" xr6:coauthVersionMax="36" xr10:uidLastSave="{00000000-0000-0000-0000-000000000000}"/>
  <bookViews>
    <workbookView xWindow="-105" yWindow="-105" windowWidth="25815" windowHeight="15495" activeTab="1" xr2:uid="{00000000-000D-0000-FFFF-FFFF00000000}"/>
  </bookViews>
  <sheets>
    <sheet name="大会案内" sheetId="2" r:id="rId1"/>
    <sheet name="申込書" sheetId="3" r:id="rId2"/>
  </sheets>
  <definedNames>
    <definedName name="_xlnm.Print_Area" localSheetId="1">申込書!$A$1:$Y$32</definedName>
    <definedName name="_xlnm.Print_Area" localSheetId="0">大会案内!$A$1:$X$44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9" i="2" l="1"/>
  <c r="R26" i="3" l="1"/>
  <c r="U26" i="3" s="1"/>
  <c r="A43" i="2" l="1"/>
  <c r="L14" i="2" l="1"/>
  <c r="R28" i="3"/>
  <c r="U28" i="3" s="1"/>
  <c r="E9" i="2"/>
  <c r="O19" i="2" l="1"/>
  <c r="R19" i="2"/>
  <c r="A25" i="2" l="1"/>
  <c r="O14" i="2"/>
  <c r="A21" i="2"/>
  <c r="A20" i="2"/>
  <c r="A15" i="2" l="1"/>
  <c r="A16" i="2"/>
  <c r="A17" i="2"/>
  <c r="A18" i="2"/>
  <c r="A31" i="2"/>
  <c r="A32" i="2"/>
  <c r="A33" i="2"/>
  <c r="A34" i="2"/>
  <c r="A35" i="2"/>
  <c r="A36" i="2"/>
  <c r="A37" i="2"/>
  <c r="A38" i="2"/>
  <c r="A26" i="2"/>
  <c r="A27" i="2"/>
  <c r="A28" i="2"/>
  <c r="A29" i="2"/>
  <c r="A30" i="2"/>
  <c r="A13" i="2" l="1"/>
  <c r="A9" i="2" l="1"/>
  <c r="A10" i="2"/>
  <c r="A11" i="2"/>
  <c r="A12" i="2"/>
  <c r="A39" i="2"/>
  <c r="A40" i="2"/>
  <c r="A41" i="2"/>
  <c r="A42" i="2"/>
  <c r="A44" i="2" l="1"/>
  <c r="L2" i="3" l="1"/>
  <c r="N2" i="3" s="1"/>
  <c r="J26" i="3" l="1"/>
  <c r="J27" i="3"/>
  <c r="A7" i="2"/>
  <c r="A8" i="2"/>
  <c r="K13" i="2"/>
  <c r="O13" i="2" s="1"/>
  <c r="E13" i="2"/>
  <c r="I13" i="2" s="1"/>
  <c r="A12" i="3" l="1"/>
  <c r="A13" i="3" s="1"/>
  <c r="A14" i="3" s="1"/>
  <c r="A15" i="3" s="1"/>
  <c r="A16" i="3" s="1"/>
  <c r="A17" i="3" s="1"/>
  <c r="A18" i="3" s="1"/>
  <c r="A19" i="3" s="1"/>
  <c r="A20" i="3" s="1"/>
  <c r="J28" i="3" l="1"/>
  <c r="J25" i="3"/>
  <c r="J24" i="3"/>
  <c r="P2" i="3"/>
  <c r="R2" i="3" s="1"/>
  <c r="V2" i="3"/>
  <c r="X2" i="3" s="1"/>
  <c r="J29" i="3" l="1"/>
  <c r="E7" i="2"/>
  <c r="D1" i="3" s="1"/>
  <c r="A2" i="2" l="1"/>
  <c r="E10" i="2"/>
  <c r="J9" i="2"/>
  <c r="I9" i="2"/>
  <c r="A5" i="2"/>
  <c r="U2" i="2"/>
  <c r="D4" i="2" l="1"/>
</calcChain>
</file>

<file path=xl/sharedStrings.xml><?xml version="1.0" encoding="utf-8"?>
<sst xmlns="http://schemas.openxmlformats.org/spreadsheetml/2006/main" count="134" uniqueCount="117">
  <si>
    <t>記</t>
  </si>
  <si>
    <t xml:space="preserve">    </t>
  </si>
  <si>
    <t>各　位</t>
    <rPh sb="0" eb="1">
      <t>カク</t>
    </rPh>
    <rPh sb="2" eb="3">
      <t>クライ</t>
    </rPh>
    <phoneticPr fontId="1"/>
  </si>
  <si>
    <t>大会回数</t>
    <rPh sb="0" eb="2">
      <t>タイカイ</t>
    </rPh>
    <rPh sb="2" eb="4">
      <t>カイスウ</t>
    </rPh>
    <phoneticPr fontId="1"/>
  </si>
  <si>
    <t>大会名称</t>
    <rPh sb="0" eb="2">
      <t>タイカイ</t>
    </rPh>
    <rPh sb="2" eb="4">
      <t>メイショウ</t>
    </rPh>
    <phoneticPr fontId="1"/>
  </si>
  <si>
    <t>大会月日</t>
    <rPh sb="0" eb="2">
      <t>タイカイ</t>
    </rPh>
    <rPh sb="2" eb="4">
      <t>ツキヒ</t>
    </rPh>
    <phoneticPr fontId="1"/>
  </si>
  <si>
    <t>開会式時間</t>
    <rPh sb="0" eb="2">
      <t>カイカイ</t>
    </rPh>
    <rPh sb="2" eb="3">
      <t>シキ</t>
    </rPh>
    <rPh sb="3" eb="5">
      <t>ジカン</t>
    </rPh>
    <phoneticPr fontId="1"/>
  </si>
  <si>
    <t>会場&amp;電話番号</t>
    <rPh sb="0" eb="2">
      <t>カイジョウ</t>
    </rPh>
    <rPh sb="3" eb="5">
      <t>デンワ</t>
    </rPh>
    <rPh sb="5" eb="7">
      <t>バンゴウ</t>
    </rPh>
    <phoneticPr fontId="1"/>
  </si>
  <si>
    <t>送信時期</t>
    <rPh sb="0" eb="2">
      <t>ソウシン</t>
    </rPh>
    <rPh sb="2" eb="4">
      <t>ジキ</t>
    </rPh>
    <phoneticPr fontId="1"/>
  </si>
  <si>
    <t>〒621-0013　亀岡市大井町並河2-24-3　西台卓球場</t>
    <phoneticPr fontId="1"/>
  </si>
  <si>
    <t>②出場者はゼッケンを着用のこと。</t>
    <phoneticPr fontId="1"/>
  </si>
  <si>
    <t>以上</t>
    <phoneticPr fontId="1"/>
  </si>
  <si>
    <t>クラブ名</t>
    <phoneticPr fontId="1"/>
  </si>
  <si>
    <t>代表者名</t>
    <rPh sb="0" eb="3">
      <t>ダイヒョウシャ</t>
    </rPh>
    <rPh sb="3" eb="4">
      <t>メイ</t>
    </rPh>
    <phoneticPr fontId="1"/>
  </si>
  <si>
    <t>〒</t>
    <phoneticPr fontId="1"/>
  </si>
  <si>
    <t>住所</t>
    <rPh sb="0" eb="2">
      <t>ジュウショ</t>
    </rPh>
    <phoneticPr fontId="1"/>
  </si>
  <si>
    <t>電話</t>
    <phoneticPr fontId="1"/>
  </si>
  <si>
    <t>大会当日連絡可能な方の名前</t>
    <rPh sb="0" eb="2">
      <t>タイカイ</t>
    </rPh>
    <rPh sb="2" eb="4">
      <t>トウジツ</t>
    </rPh>
    <rPh sb="4" eb="6">
      <t>レンラク</t>
    </rPh>
    <rPh sb="6" eb="8">
      <t>カノウ</t>
    </rPh>
    <rPh sb="9" eb="10">
      <t>カタ</t>
    </rPh>
    <rPh sb="11" eb="13">
      <t>ナマエ</t>
    </rPh>
    <phoneticPr fontId="1"/>
  </si>
  <si>
    <t>参加費
(円)</t>
    <rPh sb="0" eb="3">
      <t>サンカヒ</t>
    </rPh>
    <rPh sb="5" eb="6">
      <t>エン</t>
    </rPh>
    <phoneticPr fontId="1"/>
  </si>
  <si>
    <t>協会員</t>
    <rPh sb="0" eb="3">
      <t>キョウカイイン</t>
    </rPh>
    <phoneticPr fontId="1"/>
  </si>
  <si>
    <t>一般･大学生</t>
    <rPh sb="0" eb="2">
      <t>イッパン</t>
    </rPh>
    <rPh sb="3" eb="6">
      <t>ダイガクセイ</t>
    </rPh>
    <phoneticPr fontId="1"/>
  </si>
  <si>
    <t>区分</t>
    <rPh sb="0" eb="2">
      <t>クブン</t>
    </rPh>
    <phoneticPr fontId="1"/>
  </si>
  <si>
    <t>小計</t>
    <rPh sb="0" eb="2">
      <t>ショウケイ</t>
    </rPh>
    <phoneticPr fontId="1"/>
  </si>
  <si>
    <t>昼食弁当</t>
    <rPh sb="0" eb="2">
      <t>チュウショク</t>
    </rPh>
    <rPh sb="2" eb="4">
      <t>ベントウ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</si>
  <si>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</si>
  <si>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</si>
  <si>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https://kametaku.work /　または　「亀岡市卓球協会」←検索</t>
    <phoneticPr fontId="1"/>
  </si>
  <si>
    <t>①試合球はニッタク製40mmプラスチック球を使用します。</t>
    <phoneticPr fontId="1"/>
  </si>
  <si>
    <t>大会名称</t>
    <phoneticPr fontId="1"/>
  </si>
  <si>
    <t>参加資格</t>
  </si>
  <si>
    <t>日　時</t>
  </si>
  <si>
    <t>会　場</t>
  </si>
  <si>
    <t>種　目</t>
  </si>
  <si>
    <t>参加費</t>
  </si>
  <si>
    <t>表　彰</t>
  </si>
  <si>
    <t>申込方法</t>
  </si>
  <si>
    <t>問合せ先</t>
  </si>
  <si>
    <t>その他</t>
  </si>
  <si>
    <t>試合形式</t>
    <rPh sb="0" eb="2">
      <t>シアイ</t>
    </rPh>
    <rPh sb="2" eb="4">
      <t>ケイシキ</t>
    </rPh>
    <phoneticPr fontId="1"/>
  </si>
  <si>
    <t>午前9:30</t>
    <phoneticPr fontId="1"/>
  </si>
  <si>
    <t>①亀岡市卓球協会ホームページからの申込み</t>
    <rPh sb="1" eb="4">
      <t>カメオカシ</t>
    </rPh>
    <rPh sb="4" eb="8">
      <t>タッキュウキョウカイ</t>
    </rPh>
    <phoneticPr fontId="1"/>
  </si>
  <si>
    <t>◆参加費</t>
    <rPh sb="1" eb="4">
      <t>サンカヒ</t>
    </rPh>
    <phoneticPr fontId="1"/>
  </si>
  <si>
    <t>費用</t>
    <rPh sb="0" eb="2">
      <t>ヒヨウ</t>
    </rPh>
    <phoneticPr fontId="1"/>
  </si>
  <si>
    <t>②西台卓球場へ申込書を持参(月曜日は休み)またはファックス、もしくはメール</t>
    <phoneticPr fontId="1"/>
  </si>
  <si>
    <t>TEL 0771-22-9050   FAX 0771-22-9077　メール nishidaihall@ma.e-broad.ne.jp</t>
    <phoneticPr fontId="1"/>
  </si>
  <si>
    <t>団体戦の参加費は、チーム内の一番高い人の参加費区分になります。</t>
  </si>
  <si>
    <t>団体戦</t>
    <rPh sb="0" eb="2">
      <t>ダンタイ</t>
    </rPh>
    <rPh sb="2" eb="3">
      <t>セン</t>
    </rPh>
    <phoneticPr fontId="1"/>
  </si>
  <si>
    <t>亀岡市卓球協会 会長　山岡　良右</t>
    <phoneticPr fontId="1"/>
  </si>
  <si>
    <t>開会式</t>
  </si>
  <si>
    <t>③昼食(650円)ご希望の方は、数量をまとめて申し込んで下さい。（当日受付不可）　　</t>
    <rPh sb="7" eb="8">
      <t>エン</t>
    </rPh>
    <phoneticPr fontId="1"/>
  </si>
  <si>
    <t>昼食(650円)ご希望の方は、数量をまとめて申し込んで下さい。（当日受付不可）　</t>
    <rPh sb="6" eb="7">
      <t>エン</t>
    </rPh>
    <phoneticPr fontId="1"/>
  </si>
  <si>
    <t>駐車場は、体育館裏の第９駐車場をご利用下さい。      　</t>
    <phoneticPr fontId="1"/>
  </si>
  <si>
    <t>チーム名</t>
    <rPh sb="3" eb="4">
      <t>メイ</t>
    </rPh>
    <phoneticPr fontId="1"/>
  </si>
  <si>
    <t>男女</t>
    <rPh sb="0" eb="2">
      <t>ダンジョ</t>
    </rPh>
    <phoneticPr fontId="1"/>
  </si>
  <si>
    <t>氏　名</t>
    <rPh sb="0" eb="1">
      <t>シ</t>
    </rPh>
    <rPh sb="2" eb="3">
      <t>ナ</t>
    </rPh>
    <phoneticPr fontId="1"/>
  </si>
  <si>
    <t>高校生</t>
    <rPh sb="0" eb="3">
      <t>コウコウセイ</t>
    </rPh>
    <phoneticPr fontId="1"/>
  </si>
  <si>
    <t>チーム数</t>
    <rPh sb="3" eb="4">
      <t>スウ</t>
    </rPh>
    <phoneticPr fontId="1"/>
  </si>
  <si>
    <t>チーム</t>
    <phoneticPr fontId="1"/>
  </si>
  <si>
    <t>個</t>
    <rPh sb="0" eb="1">
      <t>コ</t>
    </rPh>
    <phoneticPr fontId="1"/>
  </si>
  <si>
    <t>チームの参加費は、チーム内の一番高い人の参加費区分になります。</t>
  </si>
  <si>
    <t>中学生以下</t>
    <rPh sb="0" eb="3">
      <t>チュウガクセイ</t>
    </rPh>
    <rPh sb="3" eb="5">
      <t>イカ</t>
    </rPh>
    <phoneticPr fontId="1"/>
  </si>
  <si>
    <t>申込受付開始</t>
    <rPh sb="0" eb="2">
      <t>モウシコミ</t>
    </rPh>
    <rPh sb="2" eb="4">
      <t>ウケツケ</t>
    </rPh>
    <rPh sb="4" eb="6">
      <t>カイシ</t>
    </rPh>
    <phoneticPr fontId="1"/>
  </si>
  <si>
    <t>④駐車場は、体育館から北100mの第９駐車場をご利用下さい。      　</t>
    <rPh sb="11" eb="12">
      <t>キタ</t>
    </rPh>
    <phoneticPr fontId="1"/>
  </si>
  <si>
    <t>申込期間</t>
    <rPh sb="0" eb="2">
      <t>モウシコミ</t>
    </rPh>
    <rPh sb="2" eb="4">
      <t>キカン</t>
    </rPh>
    <phoneticPr fontId="1"/>
  </si>
  <si>
    <t>～</t>
    <phoneticPr fontId="1"/>
  </si>
  <si>
    <t>の間に申し込んでください。</t>
    <rPh sb="1" eb="2">
      <t>アイダ</t>
    </rPh>
    <rPh sb="3" eb="4">
      <t>モウ</t>
    </rPh>
    <rPh sb="5" eb="6">
      <t>コ</t>
    </rPh>
    <phoneticPr fontId="1"/>
  </si>
  <si>
    <t>男女別団体戦</t>
  </si>
  <si>
    <t>(1チームの参加費は、チーム内の一番高い人の参加費区分になります)</t>
    <phoneticPr fontId="1"/>
  </si>
  <si>
    <t>621-0013</t>
    <phoneticPr fontId="1"/>
  </si>
  <si>
    <t>～</t>
    <phoneticPr fontId="1"/>
  </si>
  <si>
    <t>申込期間:</t>
    <rPh sb="0" eb="4">
      <t>モウシコミキカン</t>
    </rPh>
    <phoneticPr fontId="1"/>
  </si>
  <si>
    <t>大会日:</t>
    <rPh sb="0" eb="3">
      <t>タイカイビ</t>
    </rPh>
    <phoneticPr fontId="1"/>
  </si>
  <si>
    <r>
      <rPr>
        <b/>
        <sz val="12"/>
        <color rgb="FFFF0000"/>
        <rFont val="Yu Gothic"/>
        <family val="3"/>
        <charset val="128"/>
        <scheme val="minor"/>
      </rPr>
      <t>必ずランクの強い順に記入して下さい。</t>
    </r>
    <r>
      <rPr>
        <sz val="11"/>
        <rFont val="Yu Gothic"/>
        <family val="3"/>
        <charset val="128"/>
        <scheme val="minor"/>
      </rPr>
      <t>氏名はフルネームでお願いします。</t>
    </r>
    <rPh sb="0" eb="1">
      <t>カナラ</t>
    </rPh>
    <rPh sb="18" eb="20">
      <t>シメイ</t>
    </rPh>
    <rPh sb="28" eb="29">
      <t>ネガ</t>
    </rPh>
    <phoneticPr fontId="1"/>
  </si>
  <si>
    <t>亀岡市曽我部町穴太土渕33-1 （京都縦貫道亀岡インターから国道372号線を車で5分）</t>
    <rPh sb="30" eb="32">
      <t>コクドウ</t>
    </rPh>
    <rPh sb="35" eb="37">
      <t>ゴウセン</t>
    </rPh>
    <rPh sb="38" eb="39">
      <t>クルマ</t>
    </rPh>
    <rPh sb="41" eb="42">
      <t>フン</t>
    </rPh>
    <phoneticPr fontId="1"/>
  </si>
  <si>
    <t>②3,4位トーナメントの1位には賞品があります。3位決定戦は実施しません。</t>
    <rPh sb="25" eb="26">
      <t>イ</t>
    </rPh>
    <rPh sb="26" eb="29">
      <t>ケッテイセン</t>
    </rPh>
    <rPh sb="30" eb="32">
      <t>ジッシ</t>
    </rPh>
    <phoneticPr fontId="1"/>
  </si>
  <si>
    <t>①決勝トーナメントの１～３位まで賞品を授与します。3位決定戦を実施します。</t>
    <rPh sb="1" eb="3">
      <t>ケッショウ</t>
    </rPh>
    <rPh sb="16" eb="18">
      <t>ショウヒン</t>
    </rPh>
    <rPh sb="26" eb="27">
      <t>イ</t>
    </rPh>
    <rPh sb="27" eb="30">
      <t>ケッテイセン</t>
    </rPh>
    <rPh sb="31" eb="33">
      <t>ジッシ</t>
    </rPh>
    <phoneticPr fontId="1"/>
  </si>
  <si>
    <t>試合の順番は、D→S→Sとします。ただしDと最初のSは兼ねられません。</t>
    <phoneticPr fontId="1"/>
  </si>
  <si>
    <t>１ブロック３～４チームで予選リーグ戦を行います。</t>
    <phoneticPr fontId="1"/>
  </si>
  <si>
    <t>予選リーグ、決勝トーナメントともに５ゲームマッチです。</t>
    <phoneticPr fontId="1"/>
  </si>
  <si>
    <t>申込期間終了後の受け付けは、お断りさせて頂きます。</t>
    <rPh sb="0" eb="1">
      <t>モウ</t>
    </rPh>
    <rPh sb="1" eb="2">
      <t>コ</t>
    </rPh>
    <rPh sb="2" eb="4">
      <t>キカン</t>
    </rPh>
    <rPh sb="4" eb="6">
      <t>シュウリョウ</t>
    </rPh>
    <rPh sb="6" eb="7">
      <t>ゴ</t>
    </rPh>
    <rPh sb="8" eb="9">
      <t>ウ</t>
    </rPh>
    <rPh sb="10" eb="11">
      <t>ツ</t>
    </rPh>
    <rPh sb="15" eb="16">
      <t>コトワ</t>
    </rPh>
    <rPh sb="20" eb="21">
      <t>イタダ</t>
    </rPh>
    <phoneticPr fontId="1"/>
  </si>
  <si>
    <t>オープン大会のため、特に問いません。</t>
    <phoneticPr fontId="1"/>
  </si>
  <si>
    <t>3～4名で1チ－ムを構成する1D2Sの団体戦</t>
    <phoneticPr fontId="1"/>
  </si>
  <si>
    <t>亀岡運動公園体育館(大)   （TEL 0771-25-0372）</t>
    <rPh sb="10" eb="11">
      <t>ダイ</t>
    </rPh>
    <phoneticPr fontId="1"/>
  </si>
  <si>
    <t>申込〆切</t>
    <rPh sb="0" eb="2">
      <t>モウシコミ</t>
    </rPh>
    <rPh sb="2" eb="4">
      <t>シメキリ</t>
    </rPh>
    <phoneticPr fontId="1"/>
  </si>
  <si>
    <t>申し込み先着85チームです。</t>
    <rPh sb="0" eb="1">
      <t>モウ</t>
    </rPh>
    <rPh sb="2" eb="3">
      <t>コ</t>
    </rPh>
    <rPh sb="4" eb="6">
      <t>センチャク</t>
    </rPh>
    <phoneticPr fontId="1"/>
  </si>
  <si>
    <t>＊</t>
    <phoneticPr fontId="1"/>
  </si>
  <si>
    <t>申込〆切日以降の棄権・キャンセルは参加費を請求させて頂きます。</t>
    <rPh sb="0" eb="2">
      <t>モウシコミ</t>
    </rPh>
    <rPh sb="2" eb="4">
      <t>シメキリ</t>
    </rPh>
    <rPh sb="4" eb="5">
      <t>ビ</t>
    </rPh>
    <phoneticPr fontId="1"/>
  </si>
  <si>
    <t>参加費は下記に振り込むか、西台卓球場に持参をお願いします。当日払いは受付けません。</t>
    <rPh sb="0" eb="3">
      <t>サンカヒ</t>
    </rPh>
    <rPh sb="4" eb="6">
      <t>カキ</t>
    </rPh>
    <rPh sb="7" eb="8">
      <t>フ</t>
    </rPh>
    <rPh sb="9" eb="10">
      <t>コ</t>
    </rPh>
    <rPh sb="13" eb="18">
      <t>ニシダイタッキュウジョウ</t>
    </rPh>
    <rPh sb="19" eb="21">
      <t>ジサン</t>
    </rPh>
    <rPh sb="23" eb="24">
      <t>ネガ</t>
    </rPh>
    <phoneticPr fontId="1"/>
  </si>
  <si>
    <t>受付させて頂いた方の名簿は</t>
    <rPh sb="0" eb="2">
      <t>ウケツケ</t>
    </rPh>
    <rPh sb="5" eb="6">
      <t>イタダ</t>
    </rPh>
    <rPh sb="8" eb="9">
      <t>カタ</t>
    </rPh>
    <rPh sb="10" eb="12">
      <t>メイボ</t>
    </rPh>
    <phoneticPr fontId="1"/>
  </si>
  <si>
    <t>までに協会ホームページに掲載します。</t>
    <phoneticPr fontId="1"/>
  </si>
  <si>
    <t>【ゆうちょ銀行から振り込む場合】</t>
  </si>
  <si>
    <t>【他の銀行から振り込む場合】</t>
  </si>
  <si>
    <t>ゆうちょ銀行</t>
  </si>
  <si>
    <r>
      <t>ゆうちょ銀行 支店名： 四四八</t>
    </r>
    <r>
      <rPr>
        <sz val="9"/>
        <rFont val="Yu Gothic"/>
        <family val="3"/>
        <charset val="128"/>
        <scheme val="minor"/>
      </rPr>
      <t>(よんよんはち)</t>
    </r>
    <phoneticPr fontId="1"/>
  </si>
  <si>
    <t>口座番号 １４４４０－４６０４９２７１</t>
  </si>
  <si>
    <t>口座番号 ４６０４９２７</t>
  </si>
  <si>
    <t>口座名義 亀岡市卓球協会</t>
  </si>
  <si>
    <t>です。</t>
    <phoneticPr fontId="1"/>
  </si>
  <si>
    <t>名簿公開日</t>
    <rPh sb="0" eb="2">
      <t>メイボ</t>
    </rPh>
    <rPh sb="2" eb="5">
      <t>コウカイビ</t>
    </rPh>
    <phoneticPr fontId="1"/>
  </si>
  <si>
    <t>1チーム協会員2,400円、一般社会人･大学生3,000円、高校生2,400円、中学生以下1,500円</t>
    <rPh sb="12" eb="13">
      <t>エン</t>
    </rPh>
    <rPh sb="30" eb="33">
      <t>コウコウセイ</t>
    </rPh>
    <rPh sb="38" eb="39">
      <t>エン</t>
    </rPh>
    <rPh sb="40" eb="43">
      <t>チュウガクセイ</t>
    </rPh>
    <rPh sb="43" eb="45">
      <t>イカ</t>
    </rPh>
    <rPh sb="50" eb="51">
      <t>エン</t>
    </rPh>
    <phoneticPr fontId="1"/>
  </si>
  <si>
    <t>段本事務局長　TEL 090-2283-4493　まで</t>
    <rPh sb="0" eb="2">
      <t>ダンモト</t>
    </rPh>
    <phoneticPr fontId="1"/>
  </si>
  <si>
    <t>2023年5月吉日</t>
    <rPh sb="4" eb="5">
      <t>ネン</t>
    </rPh>
    <rPh sb="6" eb="7">
      <t>ツキ</t>
    </rPh>
    <rPh sb="7" eb="9">
      <t>キチジツ</t>
    </rPh>
    <phoneticPr fontId="1"/>
  </si>
  <si>
    <t>受付チーム</t>
    <rPh sb="0" eb="2">
      <t>ウケツケ</t>
    </rPh>
    <phoneticPr fontId="1"/>
  </si>
  <si>
    <t>①　西台卓球場に払込み</t>
    <phoneticPr fontId="1"/>
  </si>
  <si>
    <t xml:space="preserve">②　ゆうちょ銀行振込み </t>
    <phoneticPr fontId="1"/>
  </si>
  <si>
    <t>◆参加費については下記のいずれかでお願いします。</t>
    <rPh sb="18" eb="19">
      <t>ネガ</t>
    </rPh>
    <phoneticPr fontId="1"/>
  </si>
  <si>
    <t>参加者名簿は</t>
    <rPh sb="0" eb="3">
      <t>サンカシャ</t>
    </rPh>
    <rPh sb="3" eb="5">
      <t>メイボ</t>
    </rPh>
    <phoneticPr fontId="1"/>
  </si>
  <si>
    <t>までに</t>
    <phoneticPr fontId="1"/>
  </si>
  <si>
    <t xml:space="preserve">申込〆切日以降の棄権・キャンセルは参加費を請求させて頂きます。
</t>
    <rPh sb="0" eb="2">
      <t>モウシコミ</t>
    </rPh>
    <rPh sb="2" eb="5">
      <t>シメキリビ</t>
    </rPh>
    <phoneticPr fontId="1"/>
  </si>
  <si>
    <t>振込み名義（            　　　       　　             ）</t>
    <rPh sb="0" eb="2">
      <t>フリコ</t>
    </rPh>
    <phoneticPr fontId="1"/>
  </si>
  <si>
    <t>納入期限は</t>
    <rPh sb="0" eb="2">
      <t>ノウニュウ</t>
    </rPh>
    <rPh sb="2" eb="4">
      <t>キゲン</t>
    </rPh>
    <phoneticPr fontId="1"/>
  </si>
  <si>
    <t>亀岡オープン卓球大会(団体)</t>
    <phoneticPr fontId="1"/>
  </si>
  <si>
    <t>(階級区分はありません)</t>
    <rPh sb="1" eb="3">
      <t>カイキュウ</t>
    </rPh>
    <rPh sb="3" eb="5">
      <t>クブン</t>
    </rPh>
    <phoneticPr fontId="1"/>
  </si>
  <si>
    <t>亀岡市卓球協会ホームページに掲載します。</t>
    <rPh sb="0" eb="3">
      <t>カメオカシ</t>
    </rPh>
    <rPh sb="3" eb="5">
      <t>タッキュウ</t>
    </rPh>
    <phoneticPr fontId="1"/>
  </si>
  <si>
    <t>参加費の納入期限も申込〆切日と同じ</t>
    <rPh sb="0" eb="3">
      <t>サンカヒ</t>
    </rPh>
    <rPh sb="4" eb="6">
      <t>ノウニュウ</t>
    </rPh>
    <rPh sb="6" eb="8">
      <t>キゲン</t>
    </rPh>
    <rPh sb="9" eb="13">
      <t>モウシコミシメキリ</t>
    </rPh>
    <rPh sb="13" eb="14">
      <t>ビ</t>
    </rPh>
    <rPh sb="15" eb="16">
      <t>オナ</t>
    </rPh>
    <phoneticPr fontId="1"/>
  </si>
  <si>
    <t>予選リーグおよび決勝トーナメント全て２戦先取で勝敗を決定します。</t>
    <rPh sb="16" eb="17">
      <t>スベ</t>
    </rPh>
    <phoneticPr fontId="1"/>
  </si>
  <si>
    <t>予選リーグ戦1,2位チームは決勝トーナメントに、3,4位は3,4位トーナメントに進みます。</t>
    <rPh sb="0" eb="2">
      <t>ヨセン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</si>
</sst>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yyyy&quot;年&quot;m&quot;月&quot;d&quot;日&quot;;@"/>
    <numFmt numFmtId="177" formatCode="[$-409]h:mm\ AM/PM;@"/>
    <numFmt numFmtId="178" formatCode="m&quot;月&quot;d&quot;日&quot;;@"/>
    <numFmt numFmtId="179" formatCode="#,##0&quot;円&quot;"/>
  </numFmts>
  <fonts count="2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8"/>
      <name val="Yu Gothic"/>
      <family val="3"/>
      <charset val="128"/>
      <scheme val="minor"/>
    </font>
    <font>
      <u/>
      <sz val="11"/>
      <name val="Yu Gothic"/>
      <family val="2"/>
      <scheme val="minor"/>
    </font>
    <font>
      <u/>
      <sz val="11"/>
      <name val="Yu Gothic"/>
      <family val="3"/>
      <charset val="128"/>
      <scheme val="minor"/>
    </font>
    <font>
      <sz val="11"/>
      <name val="Yu Gothic"/>
      <family val="2"/>
      <scheme val="minor"/>
    </font>
    <font>
      <u/>
      <sz val="14"/>
      <name val="Yu Gothic"/>
      <family val="2"/>
      <scheme val="minor"/>
    </font>
    <font>
      <sz val="16"/>
      <name val="Yu Gothic"/>
      <family val="2"/>
      <scheme val="minor"/>
    </font>
    <font>
      <sz val="12"/>
      <name val="Yu Gothic"/>
      <family val="2"/>
      <scheme val="minor"/>
    </font>
    <font>
      <sz val="10"/>
      <name val="Yu Gothic"/>
      <family val="2"/>
      <scheme val="minor"/>
    </font>
    <font>
      <sz val="10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1"/>
      <name val="游ゴシック"/>
      <family val="2"/>
      <charset val="128"/>
    </font>
    <font>
      <b/>
      <sz val="11"/>
      <color rgb="FFFF0000"/>
      <name val="Yu Gothic"/>
      <family val="3"/>
      <charset val="128"/>
      <scheme val="minor"/>
    </font>
    <font>
      <b/>
      <sz val="12"/>
      <color rgb="FFFF0000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  <font>
      <sz val="11"/>
      <color rgb="FFFF000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3" fillId="0" borderId="0" applyFont="0" applyFill="0" applyBorder="0" applyAlignment="0" applyProtection="0">
      <alignment vertical="center"/>
    </xf>
  </cellStyleXfs>
  <cellXfs count="93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9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176" fontId="12" fillId="0" borderId="0" xfId="0" applyNumberFormat="1" applyFont="1"/>
    <xf numFmtId="177" fontId="12" fillId="0" borderId="0" xfId="0" applyNumberFormat="1" applyFont="1"/>
    <xf numFmtId="0" fontId="6" fillId="0" borderId="0" xfId="0" applyFont="1" applyAlignment="1">
      <alignment horizontal="center" vertical="center"/>
    </xf>
    <xf numFmtId="179" fontId="6" fillId="0" borderId="3" xfId="0" applyNumberFormat="1" applyFont="1" applyBorder="1" applyAlignment="1">
      <alignment horizontal="right" vertical="center"/>
    </xf>
    <xf numFmtId="177" fontId="2" fillId="0" borderId="0" xfId="0" applyNumberFormat="1" applyFont="1"/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176" fontId="12" fillId="0" borderId="0" xfId="0" applyNumberFormat="1" applyFont="1" applyAlignment="1">
      <alignment horizontal="left"/>
    </xf>
    <xf numFmtId="0" fontId="6" fillId="0" borderId="0" xfId="0" applyFont="1" applyAlignment="1">
      <alignment vertical="top"/>
    </xf>
    <xf numFmtId="0" fontId="2" fillId="0" borderId="0" xfId="0" applyFont="1"/>
    <xf numFmtId="0" fontId="14" fillId="0" borderId="0" xfId="0" applyFont="1"/>
    <xf numFmtId="0" fontId="12" fillId="0" borderId="0" xfId="0" applyFont="1" applyAlignment="1">
      <alignment horizont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15" fillId="0" borderId="0" xfId="0" applyFont="1"/>
    <xf numFmtId="0" fontId="17" fillId="0" borderId="0" xfId="0" applyFont="1"/>
    <xf numFmtId="0" fontId="18" fillId="0" borderId="0" xfId="0" applyFont="1"/>
    <xf numFmtId="176" fontId="1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78" fontId="6" fillId="0" borderId="0" xfId="0" applyNumberFormat="1" applyFont="1" applyAlignment="1">
      <alignment wrapText="1"/>
    </xf>
    <xf numFmtId="5" fontId="6" fillId="0" borderId="0" xfId="0" applyNumberFormat="1" applyFont="1" applyAlignment="1">
      <alignment horizontal="right"/>
    </xf>
    <xf numFmtId="178" fontId="2" fillId="0" borderId="0" xfId="0" applyNumberFormat="1" applyFont="1" applyAlignment="1">
      <alignment horizontal="left"/>
    </xf>
    <xf numFmtId="178" fontId="2" fillId="0" borderId="0" xfId="0" applyNumberFormat="1" applyFont="1" applyAlignment="1">
      <alignment horizontal="center"/>
    </xf>
    <xf numFmtId="176" fontId="2" fillId="0" borderId="0" xfId="0" applyNumberFormat="1" applyFont="1"/>
    <xf numFmtId="178" fontId="2" fillId="0" borderId="0" xfId="0" applyNumberFormat="1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vertical="top"/>
    </xf>
    <xf numFmtId="178" fontId="2" fillId="0" borderId="0" xfId="0" applyNumberFormat="1" applyFont="1"/>
    <xf numFmtId="0" fontId="2" fillId="0" borderId="0" xfId="0" applyFont="1" applyAlignment="1">
      <alignment wrapText="1"/>
    </xf>
    <xf numFmtId="176" fontId="2" fillId="0" borderId="0" xfId="0" applyNumberFormat="1" applyFont="1" applyAlignment="1">
      <alignment horizontal="left"/>
    </xf>
    <xf numFmtId="178" fontId="2" fillId="0" borderId="0" xfId="0" applyNumberFormat="1" applyFont="1" applyAlignment="1">
      <alignment horizontal="right"/>
    </xf>
    <xf numFmtId="5" fontId="6" fillId="0" borderId="0" xfId="0" applyNumberFormat="1" applyFont="1" applyAlignment="1">
      <alignment horizontal="right"/>
    </xf>
    <xf numFmtId="176" fontId="6" fillId="0" borderId="0" xfId="0" applyNumberFormat="1" applyFont="1" applyAlignment="1">
      <alignment horizontal="left"/>
    </xf>
    <xf numFmtId="178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6" fontId="6" fillId="0" borderId="0" xfId="0" applyNumberFormat="1" applyFont="1" applyAlignment="1">
      <alignment horizontal="right"/>
    </xf>
    <xf numFmtId="176" fontId="6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shrinkToFi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9" fontId="6" fillId="0" borderId="1" xfId="0" applyNumberFormat="1" applyFont="1" applyBorder="1" applyAlignment="1">
      <alignment horizontal="right" vertical="center"/>
    </xf>
    <xf numFmtId="179" fontId="6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38" fontId="6" fillId="0" borderId="1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78" fontId="6" fillId="0" borderId="6" xfId="0" applyNumberFormat="1" applyFont="1" applyBorder="1" applyAlignment="1">
      <alignment horizontal="center" shrinkToFit="1"/>
    </xf>
    <xf numFmtId="178" fontId="6" fillId="0" borderId="0" xfId="0" applyNumberFormat="1" applyFont="1" applyAlignment="1">
      <alignment horizontal="center" shrinkToFit="1"/>
    </xf>
    <xf numFmtId="0" fontId="6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 shrinkToFit="1"/>
    </xf>
    <xf numFmtId="0" fontId="6" fillId="0" borderId="0" xfId="0" applyFont="1" applyAlignment="1">
      <alignment horizontal="right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4</xdr:row>
      <xdr:rowOff>0</xdr:rowOff>
    </xdr:from>
    <xdr:to>
      <xdr:col>14</xdr:col>
      <xdr:colOff>228600</xdr:colOff>
      <xdr:row>4</xdr:row>
      <xdr:rowOff>142874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0BAAC00-87B8-45FA-9E98-8BBBAEF804BA}"/>
            </a:ext>
          </a:extLst>
        </xdr:cNvPr>
        <xdr:cNvSpPr txBox="1"/>
      </xdr:nvSpPr>
      <xdr:spPr>
        <a:xfrm>
          <a:off x="2228850" y="1047750"/>
          <a:ext cx="2000250" cy="142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800"/>
            <a:t>亀岡市卓球協会員は記載不要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E03CF-5E9B-452A-A0BB-3796CE194691}">
  <dimension ref="A1:AY48"/>
  <sheetViews>
    <sheetView showZeros="0" topLeftCell="A4" zoomScaleNormal="100" workbookViewId="0">
      <selection activeCell="K13" sqref="K13:N13"/>
    </sheetView>
  </sheetViews>
  <sheetFormatPr defaultColWidth="3.875" defaultRowHeight="18.75"/>
  <cols>
    <col min="1" max="2" width="3.875" style="1" customWidth="1"/>
    <col min="3" max="3" width="3.875" style="1"/>
    <col min="4" max="4" width="3.875" style="1" customWidth="1"/>
    <col min="5" max="5" width="4" style="1" customWidth="1"/>
    <col min="6" max="6" width="4" style="1" bestFit="1" customWidth="1"/>
    <col min="7" max="10" width="3.875" style="1"/>
    <col min="11" max="11" width="3.875" style="1" customWidth="1"/>
    <col min="12" max="29" width="3.875" style="1"/>
    <col min="30" max="41" width="3.875" style="1" hidden="1" customWidth="1"/>
    <col min="42" max="45" width="3.875" style="1" customWidth="1"/>
    <col min="46" max="16384" width="3.875" style="1"/>
  </cols>
  <sheetData>
    <row r="1" spans="1:40">
      <c r="A1" s="52" t="s">
        <v>2</v>
      </c>
      <c r="B1" s="53"/>
    </row>
    <row r="2" spans="1:40">
      <c r="A2" s="16" t="str">
        <f>IF(B2="","",COUNTA(B$7:B34)&amp;".")</f>
        <v/>
      </c>
      <c r="U2" s="2" t="str">
        <f>AH4</f>
        <v>2023年5月吉日</v>
      </c>
    </row>
    <row r="3" spans="1:40" ht="19.5" customHeight="1">
      <c r="Q3" s="1" t="s">
        <v>47</v>
      </c>
    </row>
    <row r="4" spans="1:40" ht="24">
      <c r="D4" s="5" t="str">
        <f>E7&amp;"のご案内"</f>
        <v>第37回 亀岡オープン卓球大会(団体)のご案内</v>
      </c>
      <c r="AD4" s="1" t="s">
        <v>8</v>
      </c>
      <c r="AH4" s="1" t="s">
        <v>101</v>
      </c>
    </row>
    <row r="5" spans="1:40">
      <c r="A5" s="1" t="str">
        <f>"  "&amp;E7&amp;"を、下記の要領で開催致します。"</f>
        <v xml:space="preserve">  第37回 亀岡オープン卓球大会(団体)を、下記の要領で開催致します。</v>
      </c>
      <c r="AD5" s="1" t="s">
        <v>4</v>
      </c>
      <c r="AH5" s="1" t="s">
        <v>111</v>
      </c>
    </row>
    <row r="6" spans="1:40" ht="18.75" customHeight="1">
      <c r="J6" s="3" t="s">
        <v>0</v>
      </c>
      <c r="AD6" s="1" t="s">
        <v>3</v>
      </c>
      <c r="AH6" s="1">
        <v>37</v>
      </c>
    </row>
    <row r="7" spans="1:40" ht="18.75" customHeight="1">
      <c r="A7" s="16" t="str">
        <f>IF(B7="","",COUNTA(B$7:B7)&amp;".")</f>
        <v>1.</v>
      </c>
      <c r="B7" s="1" t="s">
        <v>28</v>
      </c>
      <c r="E7" s="1" t="str">
        <f>"第"&amp;AH6&amp;"回 "&amp;AH5</f>
        <v>第37回 亀岡オープン卓球大会(団体)</v>
      </c>
      <c r="AD7" s="1" t="s">
        <v>61</v>
      </c>
      <c r="AH7" s="54">
        <v>45084</v>
      </c>
      <c r="AI7" s="54"/>
      <c r="AJ7" s="54"/>
      <c r="AK7" s="54"/>
    </row>
    <row r="8" spans="1:40" ht="18.75" customHeight="1">
      <c r="A8" s="16" t="str">
        <f>IF(B8="","",COUNTA(B$7:B8)&amp;".")</f>
        <v>2.</v>
      </c>
      <c r="B8" s="1" t="s">
        <v>29</v>
      </c>
      <c r="E8" s="8" t="s">
        <v>80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AD8" s="1" t="s">
        <v>83</v>
      </c>
      <c r="AH8" s="54">
        <v>45098</v>
      </c>
      <c r="AI8" s="54"/>
      <c r="AJ8" s="54"/>
      <c r="AK8" s="54"/>
    </row>
    <row r="9" spans="1:40">
      <c r="A9" s="16" t="str">
        <f>IF(B9="","",COUNTA(B$7:B9)&amp;".")</f>
        <v>3.</v>
      </c>
      <c r="B9" s="1" t="s">
        <v>30</v>
      </c>
      <c r="E9" s="57">
        <f>AH10</f>
        <v>45116</v>
      </c>
      <c r="F9" s="57"/>
      <c r="G9" s="57"/>
      <c r="H9" s="57"/>
      <c r="I9" s="21" t="str">
        <f>"("&amp;TEXT(E9,"aaa")&amp;")"</f>
        <v>(日)</v>
      </c>
      <c r="J9" s="18" t="str">
        <f>AH11</f>
        <v>午前9:30</v>
      </c>
      <c r="K9" s="15"/>
      <c r="L9" s="18" t="s">
        <v>48</v>
      </c>
      <c r="AD9" s="1" t="s">
        <v>98</v>
      </c>
      <c r="AH9" s="49">
        <f>AH8+3</f>
        <v>45101</v>
      </c>
      <c r="AI9" s="49"/>
      <c r="AJ9" s="49"/>
      <c r="AK9" s="49"/>
    </row>
    <row r="10" spans="1:40" ht="18.75" customHeight="1">
      <c r="A10" s="16" t="str">
        <f>IF(B10="","",COUNTA(B$7:B10)&amp;".")</f>
        <v>4.</v>
      </c>
      <c r="B10" s="1" t="s">
        <v>31</v>
      </c>
      <c r="E10" s="1" t="str">
        <f>AH12</f>
        <v>亀岡運動公園体育館(大)   （TEL 0771-25-0372）</v>
      </c>
      <c r="AD10" s="1" t="s">
        <v>5</v>
      </c>
      <c r="AH10" s="55">
        <v>45116</v>
      </c>
      <c r="AI10" s="55">
        <v>45116</v>
      </c>
      <c r="AJ10" s="55">
        <v>45116</v>
      </c>
      <c r="AK10" s="55">
        <v>45116</v>
      </c>
    </row>
    <row r="11" spans="1:40" ht="18.75" customHeight="1">
      <c r="A11" s="16" t="str">
        <f>IF(B11="","",COUNTA(B$7:B11)&amp;".")</f>
        <v/>
      </c>
      <c r="E11" s="1" t="s">
        <v>73</v>
      </c>
      <c r="AD11" s="1" t="s">
        <v>6</v>
      </c>
      <c r="AH11" s="56" t="s">
        <v>39</v>
      </c>
      <c r="AI11" s="56"/>
      <c r="AJ11" s="56"/>
    </row>
    <row r="12" spans="1:40">
      <c r="A12" s="16" t="str">
        <f>IF(B12="","",COUNTA(B$7:B12)&amp;".")</f>
        <v>5.</v>
      </c>
      <c r="B12" s="1" t="s">
        <v>32</v>
      </c>
      <c r="E12" s="1" t="s">
        <v>66</v>
      </c>
      <c r="I12" s="1" t="s">
        <v>112</v>
      </c>
      <c r="AD12" s="1" t="s">
        <v>7</v>
      </c>
      <c r="AH12" s="1" t="s">
        <v>82</v>
      </c>
    </row>
    <row r="13" spans="1:40">
      <c r="A13" s="16" t="str">
        <f>IF(B13="","",COUNTA(B$7:B13)&amp;".")</f>
        <v>6.</v>
      </c>
      <c r="B13" s="23" t="s">
        <v>63</v>
      </c>
      <c r="C13" s="23"/>
      <c r="D13" s="23"/>
      <c r="E13" s="51">
        <f>AH7</f>
        <v>45084</v>
      </c>
      <c r="F13" s="51"/>
      <c r="G13" s="51"/>
      <c r="H13" s="51"/>
      <c r="I13" s="37" t="str">
        <f>"("&amp;TEXT(E13,"aaa")&amp;")"</f>
        <v>(水)</v>
      </c>
      <c r="J13" s="41" t="s">
        <v>64</v>
      </c>
      <c r="K13" s="51">
        <f>AH8</f>
        <v>45098</v>
      </c>
      <c r="L13" s="51"/>
      <c r="M13" s="51"/>
      <c r="N13" s="51"/>
      <c r="O13" s="37" t="str">
        <f>"("&amp;TEXT(K13,"aaa")&amp;")"</f>
        <v>(水)</v>
      </c>
      <c r="P13" s="23" t="s">
        <v>65</v>
      </c>
      <c r="Q13" s="23"/>
      <c r="R13" s="23"/>
      <c r="S13" s="23"/>
      <c r="T13" s="23"/>
      <c r="U13" s="23"/>
      <c r="V13" s="23"/>
      <c r="W13" s="23"/>
      <c r="X13" s="23"/>
      <c r="AD13" s="1" t="s">
        <v>46</v>
      </c>
      <c r="AH13" s="1" t="s">
        <v>45</v>
      </c>
    </row>
    <row r="14" spans="1:40">
      <c r="A14" s="16"/>
      <c r="D14" s="23"/>
      <c r="E14" s="23"/>
      <c r="F14" s="23"/>
      <c r="G14" s="23"/>
      <c r="H14" s="23"/>
      <c r="I14" s="23"/>
      <c r="J14" s="23"/>
      <c r="K14" s="40" t="s">
        <v>88</v>
      </c>
      <c r="L14" s="47">
        <f>AH9</f>
        <v>45101</v>
      </c>
      <c r="M14" s="47"/>
      <c r="N14" s="47"/>
      <c r="O14" s="37" t="str">
        <f>"("&amp;TEXT(L14,"aaa")&amp;")"</f>
        <v>(土)</v>
      </c>
      <c r="P14" s="23" t="s">
        <v>89</v>
      </c>
      <c r="Q14" s="23"/>
      <c r="R14" s="23"/>
      <c r="S14" s="23"/>
      <c r="T14" s="23"/>
      <c r="U14" s="23"/>
      <c r="V14" s="23"/>
      <c r="W14" s="23"/>
      <c r="X14" s="23"/>
      <c r="AD14" s="1" t="s">
        <v>50</v>
      </c>
    </row>
    <row r="15" spans="1:40">
      <c r="A15" s="16" t="str">
        <f>IF(B15="","",COUNTA(B$7:B15)&amp;".")</f>
        <v/>
      </c>
      <c r="B15" s="23"/>
      <c r="C15" s="23"/>
      <c r="D15" s="23"/>
      <c r="F15" s="32" t="s">
        <v>79</v>
      </c>
      <c r="G15" s="31"/>
      <c r="H15" s="31"/>
      <c r="I15" s="14"/>
      <c r="J15" s="25"/>
      <c r="K15" s="31"/>
      <c r="L15" s="31"/>
      <c r="M15" s="31"/>
      <c r="N15" s="31"/>
      <c r="O15" s="14"/>
      <c r="P15" s="23"/>
      <c r="Q15" s="23"/>
      <c r="R15" s="23"/>
      <c r="S15" s="23"/>
      <c r="T15" s="23"/>
      <c r="U15" s="23"/>
      <c r="V15" s="23"/>
      <c r="AD15" s="1" t="s">
        <v>51</v>
      </c>
    </row>
    <row r="16" spans="1:40">
      <c r="A16" s="16" t="str">
        <f>IF(B16="","",COUNTA(B$7:B16)&amp;".")</f>
        <v>7.</v>
      </c>
      <c r="B16" s="1" t="s">
        <v>102</v>
      </c>
      <c r="E16" s="1" t="s">
        <v>84</v>
      </c>
      <c r="AM16" s="34"/>
      <c r="AN16" s="34"/>
    </row>
    <row r="17" spans="1:51">
      <c r="A17" s="16" t="str">
        <f>IF(B17="","",COUNTA(B$7:B17)&amp;".")</f>
        <v>8.</v>
      </c>
      <c r="B17" s="1" t="s">
        <v>33</v>
      </c>
      <c r="E17" s="23" t="s">
        <v>99</v>
      </c>
      <c r="AF17" s="24"/>
    </row>
    <row r="18" spans="1:51">
      <c r="A18" s="16" t="str">
        <f>IF(B18="","",COUNTA(B$7:B18)&amp;".")</f>
        <v/>
      </c>
      <c r="F18" s="1" t="s">
        <v>67</v>
      </c>
      <c r="AM18" s="48"/>
      <c r="AN18" s="48"/>
    </row>
    <row r="19" spans="1:51" ht="18.75" customHeight="1">
      <c r="A19" s="16"/>
      <c r="B19" s="23"/>
      <c r="C19" s="23"/>
      <c r="D19" s="23"/>
      <c r="E19" s="4" t="s">
        <v>85</v>
      </c>
      <c r="F19" s="46" t="s">
        <v>114</v>
      </c>
      <c r="G19" s="31"/>
      <c r="H19" s="31"/>
      <c r="O19" s="50">
        <f>AH8</f>
        <v>45098</v>
      </c>
      <c r="P19" s="50"/>
      <c r="Q19" s="50"/>
      <c r="R19" s="37" t="str">
        <f>"("&amp;TEXT(O19,"aaa")&amp;")"</f>
        <v>(水)</v>
      </c>
      <c r="S19" s="1" t="s">
        <v>97</v>
      </c>
      <c r="U19" s="23"/>
      <c r="V19" s="23"/>
    </row>
    <row r="20" spans="1:51">
      <c r="A20" s="16" t="str">
        <f>IF(B20="","",COUNTA(B$6:B20)&amp;".")</f>
        <v/>
      </c>
      <c r="E20" s="4" t="s">
        <v>85</v>
      </c>
      <c r="F20" s="35" t="s">
        <v>86</v>
      </c>
      <c r="G20" s="36"/>
      <c r="H20" s="37"/>
      <c r="I20" s="38"/>
      <c r="K20" s="38"/>
      <c r="M20" s="38"/>
      <c r="N20" s="38"/>
      <c r="O20" s="38"/>
      <c r="P20" s="38"/>
      <c r="Q20" s="38"/>
      <c r="R20" s="38"/>
      <c r="S20" s="38"/>
      <c r="T20" s="38"/>
      <c r="U20" s="38"/>
      <c r="W20" s="38"/>
      <c r="X20" s="38"/>
      <c r="AM20" s="48"/>
      <c r="AN20" s="48"/>
    </row>
    <row r="21" spans="1:51" ht="18.75" customHeight="1">
      <c r="A21" s="16" t="str">
        <f>IF(B21="","",COUNTA(B$6:B21)&amp;".")</f>
        <v/>
      </c>
      <c r="E21" s="23" t="s">
        <v>87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W21" s="39"/>
      <c r="X21" s="40"/>
      <c r="Z21" s="23"/>
    </row>
    <row r="22" spans="1:51" ht="18.75" customHeight="1">
      <c r="A22" s="8"/>
      <c r="B22" s="8"/>
      <c r="C22" s="8"/>
      <c r="D22" s="8"/>
      <c r="E22" s="23" t="s">
        <v>90</v>
      </c>
      <c r="F22" s="23"/>
      <c r="G22" s="23"/>
      <c r="H22" s="23"/>
      <c r="I22" s="23"/>
      <c r="J22" s="23"/>
      <c r="K22" s="23"/>
      <c r="L22" s="23"/>
      <c r="M22" s="23"/>
      <c r="N22" s="23"/>
      <c r="O22" s="23" t="s">
        <v>91</v>
      </c>
      <c r="P22" s="23"/>
      <c r="Q22" s="23"/>
      <c r="R22" s="23"/>
      <c r="S22" s="23"/>
      <c r="W22" s="8"/>
      <c r="X22" s="8"/>
      <c r="AM22" s="48"/>
      <c r="AN22" s="48"/>
    </row>
    <row r="23" spans="1:51" ht="18" customHeight="1">
      <c r="E23" s="23" t="s">
        <v>92</v>
      </c>
      <c r="F23" s="39"/>
      <c r="G23" s="39"/>
      <c r="H23" s="39"/>
      <c r="I23" s="39"/>
      <c r="J23" s="39"/>
      <c r="K23" s="39"/>
      <c r="L23" s="39"/>
      <c r="M23" s="39"/>
      <c r="N23" s="39"/>
      <c r="O23" s="23" t="s">
        <v>93</v>
      </c>
      <c r="P23" s="39"/>
      <c r="Q23" s="39"/>
      <c r="R23" s="23"/>
      <c r="T23" s="23"/>
      <c r="U23" s="23"/>
      <c r="V23" s="8"/>
      <c r="AL23" s="8"/>
      <c r="AM23" s="8"/>
      <c r="AN23" s="8"/>
      <c r="AO23" s="8"/>
      <c r="AP23" s="8"/>
      <c r="AQ23" s="8"/>
      <c r="AR23" s="8"/>
      <c r="AU23" s="8"/>
      <c r="AV23" s="8"/>
      <c r="AW23" s="8"/>
      <c r="AX23" s="8"/>
      <c r="AY23" s="8"/>
    </row>
    <row r="24" spans="1:51" ht="18" customHeight="1">
      <c r="A24" s="8"/>
      <c r="B24" s="8"/>
      <c r="C24" s="8"/>
      <c r="D24" s="8"/>
      <c r="E24" s="23" t="s">
        <v>94</v>
      </c>
      <c r="F24" s="23"/>
      <c r="G24" s="23"/>
      <c r="H24" s="23"/>
      <c r="I24" s="23"/>
      <c r="J24" s="23"/>
      <c r="K24" s="23"/>
      <c r="L24" s="23"/>
      <c r="M24" s="23"/>
      <c r="N24" s="23"/>
      <c r="O24" s="23" t="s">
        <v>95</v>
      </c>
      <c r="W24" s="8"/>
      <c r="X24" s="8"/>
      <c r="AP24" s="8"/>
      <c r="AQ24" s="37"/>
      <c r="AR24" s="37"/>
      <c r="AU24" s="8"/>
      <c r="AV24" s="8"/>
      <c r="AW24" s="8"/>
      <c r="AX24" s="8"/>
      <c r="AY24" s="8"/>
    </row>
    <row r="25" spans="1:51" ht="18" customHeight="1">
      <c r="A25" s="16" t="str">
        <f>IF(B25="","",COUNTA(B$6:B25)&amp;".")</f>
        <v/>
      </c>
      <c r="C25" s="33"/>
      <c r="D25" s="33"/>
      <c r="E25" s="23" t="s">
        <v>96</v>
      </c>
      <c r="F25" s="39"/>
      <c r="G25" s="39"/>
      <c r="H25" s="39"/>
      <c r="I25" s="39"/>
      <c r="J25" s="39"/>
      <c r="K25" s="39"/>
      <c r="L25" s="39"/>
      <c r="M25" s="39"/>
      <c r="N25" s="39"/>
      <c r="O25" s="23" t="s">
        <v>96</v>
      </c>
      <c r="P25" s="39"/>
      <c r="Q25" s="39"/>
      <c r="R25" s="39"/>
      <c r="S25" s="39"/>
      <c r="T25" s="8"/>
      <c r="U25" s="8"/>
      <c r="V25" s="8"/>
      <c r="W25" s="38"/>
      <c r="X25" s="38"/>
      <c r="Y25" s="8"/>
      <c r="Z25" s="8"/>
      <c r="AA25" s="8"/>
      <c r="AD25" s="8"/>
      <c r="AE25" s="8"/>
      <c r="AF25" s="8"/>
      <c r="AG25" s="8"/>
      <c r="AH25" s="8"/>
      <c r="AI25" s="8"/>
      <c r="AJ25" s="8"/>
      <c r="AK25" s="8"/>
    </row>
    <row r="26" spans="1:51">
      <c r="A26" s="16" t="str">
        <f>IF(B26="","",COUNTA(B$7:B26)&amp;".")</f>
        <v>9.</v>
      </c>
      <c r="B26" s="1" t="s">
        <v>35</v>
      </c>
      <c r="E26" s="1" t="s">
        <v>40</v>
      </c>
      <c r="Z26" s="30"/>
    </row>
    <row r="27" spans="1:51">
      <c r="A27" s="16" t="str">
        <f>IF(B27="","",COUNTA(B$7:B27)&amp;".")</f>
        <v/>
      </c>
      <c r="F27" s="1" t="s">
        <v>26</v>
      </c>
      <c r="Z27" s="30"/>
    </row>
    <row r="28" spans="1:51">
      <c r="A28" s="16" t="str">
        <f>IF(B28="","",COUNTA(B$7:B28)&amp;".")</f>
        <v/>
      </c>
      <c r="E28" s="1" t="s">
        <v>43</v>
      </c>
      <c r="Z28" s="29"/>
    </row>
    <row r="29" spans="1:51">
      <c r="A29" s="16" t="str">
        <f>IF(B29="","",COUNTA(B$7:B29)&amp;".")</f>
        <v/>
      </c>
      <c r="F29" s="1" t="s">
        <v>9</v>
      </c>
    </row>
    <row r="30" spans="1:51">
      <c r="A30" s="16" t="str">
        <f>IF(B30="","",COUNTA(B$7:B38)&amp;".")</f>
        <v/>
      </c>
      <c r="F30" s="1" t="s">
        <v>44</v>
      </c>
    </row>
    <row r="31" spans="1:51" ht="18" customHeight="1">
      <c r="A31" s="16" t="str">
        <f>IF(B31="","",COUNTA(B$7:B31)&amp;".")</f>
        <v>10.</v>
      </c>
      <c r="B31" s="1" t="s">
        <v>38</v>
      </c>
      <c r="E31" s="1" t="s">
        <v>81</v>
      </c>
      <c r="Y31" s="8"/>
      <c r="Z31" s="8"/>
      <c r="AA31" s="8"/>
    </row>
    <row r="32" spans="1:51">
      <c r="A32" s="16" t="str">
        <f>IF(B32="","",COUNTA(B$7:B32)&amp;".")</f>
        <v/>
      </c>
      <c r="C32" s="12"/>
      <c r="D32" s="12"/>
      <c r="E32" s="1" t="s">
        <v>76</v>
      </c>
      <c r="G32" s="12"/>
      <c r="J32" s="12"/>
      <c r="K32" s="12"/>
      <c r="L32" s="12"/>
      <c r="M32" s="12"/>
    </row>
    <row r="33" spans="1:51">
      <c r="A33" s="16" t="str">
        <f>IF(B33="","",COUNTA(B$7:B33)&amp;".")</f>
        <v/>
      </c>
      <c r="C33" s="12"/>
      <c r="D33" s="12"/>
      <c r="E33" s="1" t="s">
        <v>77</v>
      </c>
      <c r="H33" s="12"/>
      <c r="I33" s="12"/>
      <c r="J33" s="12"/>
      <c r="K33" s="12"/>
      <c r="L33" s="12"/>
      <c r="M33" s="12"/>
    </row>
    <row r="34" spans="1:51">
      <c r="A34" s="16" t="str">
        <f>IF(B34="","",COUNTA(B$7:B34)&amp;".")</f>
        <v/>
      </c>
      <c r="E34" s="1" t="s">
        <v>116</v>
      </c>
      <c r="H34" s="12"/>
      <c r="I34" s="12"/>
    </row>
    <row r="35" spans="1:51">
      <c r="A35" s="16" t="str">
        <f>IF(B35="","",COUNTA(B$7:B35)&amp;".")</f>
        <v/>
      </c>
      <c r="E35" s="23" t="s">
        <v>78</v>
      </c>
      <c r="H35" s="12"/>
      <c r="I35" s="12"/>
    </row>
    <row r="36" spans="1:51">
      <c r="A36" s="16" t="str">
        <f>IF(B36="","",COUNTA(B$7:B36)&amp;".")</f>
        <v/>
      </c>
      <c r="E36" s="23" t="s">
        <v>115</v>
      </c>
      <c r="H36" s="12"/>
      <c r="I36" s="12"/>
      <c r="Z36" s="29"/>
    </row>
    <row r="37" spans="1:51">
      <c r="A37" s="16" t="str">
        <f>IF(B37="","",COUNTA(B$7:B37)&amp;".")</f>
        <v>11.</v>
      </c>
      <c r="B37" s="1" t="s">
        <v>34</v>
      </c>
      <c r="E37" s="8" t="s">
        <v>75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Z37" s="30"/>
    </row>
    <row r="38" spans="1:51">
      <c r="A38" s="16" t="str">
        <f>IF(B38="","",COUNTA(B$7:B38)&amp;".")</f>
        <v/>
      </c>
      <c r="E38" s="8" t="s">
        <v>74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Z38" s="30"/>
    </row>
    <row r="39" spans="1:51">
      <c r="A39" s="16" t="str">
        <f>IF(B39="","",COUNTA(B$7:B39)&amp;".")</f>
        <v>12.</v>
      </c>
      <c r="B39" s="1" t="s">
        <v>37</v>
      </c>
      <c r="E39" s="1" t="s">
        <v>27</v>
      </c>
    </row>
    <row r="40" spans="1:51">
      <c r="A40" s="16" t="str">
        <f>IF(B40="","",COUNTA(B$7:B40)&amp;".")</f>
        <v/>
      </c>
      <c r="E40" s="1" t="s">
        <v>10</v>
      </c>
    </row>
    <row r="41" spans="1:51">
      <c r="A41" s="16" t="str">
        <f>IF(B41="","",COUNTA(B$7:B41)&amp;".")</f>
        <v/>
      </c>
      <c r="E41" s="1" t="s">
        <v>49</v>
      </c>
      <c r="AG41" s="23"/>
      <c r="AH41" s="23"/>
      <c r="AI41" s="23"/>
      <c r="AJ41" s="23"/>
      <c r="AK41" s="23"/>
      <c r="AL41" s="23"/>
      <c r="AM41" s="23"/>
      <c r="AN41" s="23"/>
      <c r="AO41" s="23"/>
      <c r="AP41" s="23"/>
    </row>
    <row r="42" spans="1:51" s="23" customFormat="1">
      <c r="A42" s="16" t="str">
        <f>IF(B42="","",COUNTA(B$7:B42)&amp;".")</f>
        <v/>
      </c>
      <c r="B42" s="1"/>
      <c r="C42" s="1"/>
      <c r="D42" s="1"/>
      <c r="E42" s="22" t="s">
        <v>62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24"/>
      <c r="AI42" s="1"/>
      <c r="AJ42" s="1"/>
      <c r="AK42" s="1"/>
      <c r="AL42" s="1"/>
      <c r="AM42" s="1"/>
      <c r="AN42" s="1"/>
      <c r="AO42" s="1"/>
      <c r="AP42" s="1"/>
    </row>
    <row r="43" spans="1:51">
      <c r="A43" s="16" t="str">
        <f>IF(B43="","",COUNTA(B$6:B43)&amp;".")</f>
        <v>13.</v>
      </c>
      <c r="B43" s="1" t="s">
        <v>36</v>
      </c>
      <c r="E43" s="1" t="s">
        <v>100</v>
      </c>
    </row>
    <row r="44" spans="1:51">
      <c r="A44" s="16" t="str">
        <f>IF(B44="","",COUNTA(B$7:B44)&amp;".")</f>
        <v/>
      </c>
      <c r="X44" s="4" t="s">
        <v>11</v>
      </c>
    </row>
    <row r="45" spans="1:51" s="8" customFormat="1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U45" s="1"/>
      <c r="AV45" s="1"/>
      <c r="AW45" s="1"/>
      <c r="AX45" s="1"/>
      <c r="AY45" s="1"/>
    </row>
    <row r="47" spans="1:51" ht="18" customHeight="1"/>
    <row r="48" spans="1:51" ht="18" customHeight="1"/>
  </sheetData>
  <mergeCells count="14">
    <mergeCell ref="E13:H13"/>
    <mergeCell ref="K13:N13"/>
    <mergeCell ref="A1:B1"/>
    <mergeCell ref="AH8:AK8"/>
    <mergeCell ref="AH10:AK10"/>
    <mergeCell ref="AH11:AJ11"/>
    <mergeCell ref="E9:H9"/>
    <mergeCell ref="AH7:AK7"/>
    <mergeCell ref="L14:N14"/>
    <mergeCell ref="AM22:AN22"/>
    <mergeCell ref="AH9:AK9"/>
    <mergeCell ref="O19:Q19"/>
    <mergeCell ref="AM18:AN18"/>
    <mergeCell ref="AM20:AN20"/>
  </mergeCells>
  <phoneticPr fontId="1"/>
  <pageMargins left="0.51181102362204722" right="0.11811023622047245" top="0.35433070866141736" bottom="0.11811023622047245" header="0.31496062992125984" footer="0.11811023622047245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9D2E0-5664-4775-8D0F-36C77A889521}">
  <dimension ref="A1:Z33"/>
  <sheetViews>
    <sheetView showZeros="0" tabSelected="1" zoomScaleNormal="100" workbookViewId="0">
      <selection activeCell="X25" sqref="X25"/>
    </sheetView>
  </sheetViews>
  <sheetFormatPr defaultRowHeight="18.75"/>
  <cols>
    <col min="1" max="31" width="3.75" customWidth="1"/>
  </cols>
  <sheetData>
    <row r="1" spans="1:25" s="1" customFormat="1" ht="27" customHeight="1">
      <c r="D1" s="5" t="str">
        <f>大会案内!E7&amp;"参加申込書"</f>
        <v>第37回 亀岡オープン卓球大会(団体)参加申込書</v>
      </c>
      <c r="G1" s="6"/>
      <c r="H1" s="6"/>
      <c r="I1" s="6"/>
      <c r="J1" s="6"/>
      <c r="K1" s="6"/>
      <c r="L1" s="6"/>
    </row>
    <row r="2" spans="1:25" s="1" customFormat="1">
      <c r="B2" s="4"/>
      <c r="C2" s="7"/>
      <c r="D2" s="7"/>
      <c r="E2" s="7"/>
      <c r="F2" s="7"/>
      <c r="G2" s="7"/>
      <c r="I2" s="91" t="s">
        <v>70</v>
      </c>
      <c r="J2" s="91"/>
      <c r="K2" s="92"/>
      <c r="L2" s="89">
        <f>大会案内!AH7</f>
        <v>45084</v>
      </c>
      <c r="M2" s="89"/>
      <c r="N2" s="1" t="str">
        <f>"("&amp;TEXT(L2,"aaa")&amp;")"</f>
        <v>(水)</v>
      </c>
      <c r="O2" s="7" t="s">
        <v>69</v>
      </c>
      <c r="P2" s="88">
        <f>大会案内!AH8</f>
        <v>45098</v>
      </c>
      <c r="Q2" s="88"/>
      <c r="R2" s="1" t="str">
        <f>"("&amp;TEXT(P2,"aaa")&amp;")"</f>
        <v>(水)</v>
      </c>
      <c r="T2" s="90" t="s">
        <v>71</v>
      </c>
      <c r="U2" s="90"/>
      <c r="V2" s="88">
        <f>大会案内!AH10</f>
        <v>45116</v>
      </c>
      <c r="W2" s="88"/>
      <c r="X2" s="2" t="str">
        <f>"("&amp;TEXT(V2,"aaa")&amp;")"</f>
        <v>(日)</v>
      </c>
    </row>
    <row r="3" spans="1:25" s="8" customFormat="1" ht="33.75" customHeight="1">
      <c r="A3" s="72" t="s">
        <v>12</v>
      </c>
      <c r="B3" s="72"/>
      <c r="C3" s="62"/>
      <c r="D3" s="63"/>
      <c r="E3" s="63"/>
      <c r="F3" s="63"/>
      <c r="G3" s="63"/>
      <c r="H3" s="63"/>
      <c r="I3" s="63"/>
      <c r="J3" s="64"/>
      <c r="K3" s="26"/>
      <c r="M3" s="27" t="s">
        <v>13</v>
      </c>
      <c r="N3" s="62"/>
      <c r="O3" s="63"/>
      <c r="P3" s="63"/>
      <c r="Q3" s="63"/>
      <c r="R3" s="64"/>
      <c r="S3" s="9" t="s">
        <v>16</v>
      </c>
      <c r="T3" s="66"/>
      <c r="U3" s="67"/>
      <c r="V3" s="67"/>
      <c r="W3" s="67"/>
      <c r="X3" s="68"/>
    </row>
    <row r="4" spans="1:25" s="1" customFormat="1" ht="3" customHeight="1">
      <c r="B4" s="4"/>
      <c r="C4" s="7" t="s">
        <v>68</v>
      </c>
      <c r="D4" s="7"/>
      <c r="E4" s="7"/>
      <c r="F4" s="7"/>
      <c r="G4" s="7"/>
      <c r="H4" s="7"/>
      <c r="I4" s="7"/>
      <c r="J4" s="7"/>
      <c r="M4" s="4"/>
      <c r="N4" s="7"/>
      <c r="O4" s="7"/>
      <c r="P4" s="7"/>
      <c r="Q4" s="7"/>
      <c r="R4" s="4"/>
      <c r="S4" s="2"/>
      <c r="T4" s="2"/>
      <c r="U4" s="2"/>
      <c r="V4" s="2"/>
      <c r="W4" s="2"/>
    </row>
    <row r="5" spans="1:25" s="8" customFormat="1" ht="33.75" customHeight="1">
      <c r="A5" s="72" t="s">
        <v>14</v>
      </c>
      <c r="B5" s="83"/>
      <c r="C5" s="80"/>
      <c r="D5" s="81"/>
      <c r="E5" s="81"/>
      <c r="F5" s="82"/>
      <c r="G5" s="71" t="s">
        <v>15</v>
      </c>
      <c r="H5" s="71"/>
      <c r="I5" s="80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2"/>
    </row>
    <row r="6" spans="1:25" s="1" customFormat="1" ht="3" customHeight="1"/>
    <row r="7" spans="1:25" s="8" customFormat="1" ht="33.75" customHeight="1">
      <c r="M7" s="9" t="s">
        <v>17</v>
      </c>
      <c r="N7" s="62"/>
      <c r="O7" s="63"/>
      <c r="P7" s="63"/>
      <c r="Q7" s="63"/>
      <c r="R7" s="64"/>
      <c r="S7" s="9" t="s">
        <v>16</v>
      </c>
      <c r="T7" s="62"/>
      <c r="U7" s="63"/>
      <c r="V7" s="63"/>
      <c r="W7" s="63"/>
      <c r="X7" s="64"/>
    </row>
    <row r="8" spans="1:25" s="1" customFormat="1" ht="2.25" customHeight="1"/>
    <row r="9" spans="1:25" s="1" customFormat="1" ht="19.5">
      <c r="C9" s="28" t="s">
        <v>72</v>
      </c>
    </row>
    <row r="10" spans="1:25" s="8" customFormat="1" ht="30" customHeight="1">
      <c r="A10" s="19"/>
      <c r="B10" s="73" t="s">
        <v>53</v>
      </c>
      <c r="C10" s="74"/>
      <c r="D10" s="76" t="s">
        <v>52</v>
      </c>
      <c r="E10" s="76"/>
      <c r="F10" s="76"/>
      <c r="G10" s="76"/>
      <c r="H10" s="77" t="s">
        <v>54</v>
      </c>
      <c r="I10" s="77"/>
      <c r="J10" s="77"/>
      <c r="K10" s="77"/>
      <c r="L10" s="77" t="s">
        <v>54</v>
      </c>
      <c r="M10" s="77"/>
      <c r="N10" s="77"/>
      <c r="O10" s="77"/>
      <c r="P10" s="77" t="s">
        <v>54</v>
      </c>
      <c r="Q10" s="77"/>
      <c r="R10" s="77"/>
      <c r="S10" s="77"/>
      <c r="T10" s="77" t="s">
        <v>54</v>
      </c>
      <c r="U10" s="77"/>
      <c r="V10" s="77"/>
      <c r="W10" s="77"/>
      <c r="X10" s="86" t="s">
        <v>18</v>
      </c>
      <c r="Y10" s="87"/>
    </row>
    <row r="11" spans="1:25" s="8" customFormat="1" ht="39.75" customHeight="1">
      <c r="A11" s="19">
        <v>1</v>
      </c>
      <c r="B11" s="58"/>
      <c r="C11" s="60"/>
      <c r="D11" s="75"/>
      <c r="E11" s="75"/>
      <c r="F11" s="75"/>
      <c r="G11" s="75"/>
      <c r="H11" s="58"/>
      <c r="I11" s="59"/>
      <c r="J11" s="59"/>
      <c r="K11" s="60"/>
      <c r="L11" s="58"/>
      <c r="M11" s="59"/>
      <c r="N11" s="59"/>
      <c r="O11" s="60"/>
      <c r="P11" s="58"/>
      <c r="Q11" s="59"/>
      <c r="R11" s="59"/>
      <c r="S11" s="60"/>
      <c r="T11" s="58"/>
      <c r="U11" s="59"/>
      <c r="V11" s="59"/>
      <c r="W11" s="60"/>
      <c r="X11" s="84"/>
      <c r="Y11" s="85"/>
    </row>
    <row r="12" spans="1:25" s="8" customFormat="1" ht="39.75" customHeight="1">
      <c r="A12" s="19">
        <f>A11+1</f>
        <v>2</v>
      </c>
      <c r="B12" s="58"/>
      <c r="C12" s="60"/>
      <c r="D12" s="58"/>
      <c r="E12" s="59"/>
      <c r="F12" s="59"/>
      <c r="G12" s="60"/>
      <c r="H12" s="58"/>
      <c r="I12" s="59"/>
      <c r="J12" s="59"/>
      <c r="K12" s="60"/>
      <c r="L12" s="58"/>
      <c r="M12" s="59"/>
      <c r="N12" s="59"/>
      <c r="O12" s="60"/>
      <c r="P12" s="58"/>
      <c r="Q12" s="59"/>
      <c r="R12" s="59"/>
      <c r="S12" s="60"/>
      <c r="T12" s="58"/>
      <c r="U12" s="59"/>
      <c r="V12" s="59"/>
      <c r="W12" s="60"/>
      <c r="X12" s="84"/>
      <c r="Y12" s="85"/>
    </row>
    <row r="13" spans="1:25" s="8" customFormat="1" ht="39.75" customHeight="1">
      <c r="A13" s="19">
        <f t="shared" ref="A13:A14" si="0">A12+1</f>
        <v>3</v>
      </c>
      <c r="B13" s="58"/>
      <c r="C13" s="60"/>
      <c r="D13" s="58"/>
      <c r="E13" s="59"/>
      <c r="F13" s="59"/>
      <c r="G13" s="60"/>
      <c r="H13" s="58"/>
      <c r="I13" s="59"/>
      <c r="J13" s="59"/>
      <c r="K13" s="60"/>
      <c r="L13" s="58"/>
      <c r="M13" s="59"/>
      <c r="N13" s="59"/>
      <c r="O13" s="60"/>
      <c r="P13" s="58"/>
      <c r="Q13" s="59"/>
      <c r="R13" s="59"/>
      <c r="S13" s="60"/>
      <c r="T13" s="58"/>
      <c r="U13" s="59"/>
      <c r="V13" s="59"/>
      <c r="W13" s="60"/>
      <c r="X13" s="84"/>
      <c r="Y13" s="85"/>
    </row>
    <row r="14" spans="1:25" s="8" customFormat="1" ht="39.75" customHeight="1">
      <c r="A14" s="19">
        <f t="shared" si="0"/>
        <v>4</v>
      </c>
      <c r="B14" s="58"/>
      <c r="C14" s="60"/>
      <c r="D14" s="58"/>
      <c r="E14" s="59"/>
      <c r="F14" s="59"/>
      <c r="G14" s="60"/>
      <c r="H14" s="58"/>
      <c r="I14" s="59"/>
      <c r="J14" s="59"/>
      <c r="K14" s="60"/>
      <c r="L14" s="58"/>
      <c r="M14" s="59"/>
      <c r="N14" s="59"/>
      <c r="O14" s="60"/>
      <c r="P14" s="58"/>
      <c r="Q14" s="59"/>
      <c r="R14" s="59"/>
      <c r="S14" s="60"/>
      <c r="T14" s="58"/>
      <c r="U14" s="59"/>
      <c r="V14" s="59"/>
      <c r="W14" s="60"/>
      <c r="X14" s="84"/>
      <c r="Y14" s="85"/>
    </row>
    <row r="15" spans="1:25" s="8" customFormat="1" ht="39.75" customHeight="1">
      <c r="A15" s="19">
        <f>A14+1</f>
        <v>5</v>
      </c>
      <c r="B15" s="58"/>
      <c r="C15" s="60"/>
      <c r="D15" s="58"/>
      <c r="E15" s="59"/>
      <c r="F15" s="59"/>
      <c r="G15" s="60"/>
      <c r="H15" s="58"/>
      <c r="I15" s="59"/>
      <c r="J15" s="59"/>
      <c r="K15" s="60"/>
      <c r="L15" s="58"/>
      <c r="M15" s="59"/>
      <c r="N15" s="59"/>
      <c r="O15" s="60"/>
      <c r="P15" s="58"/>
      <c r="Q15" s="59"/>
      <c r="R15" s="59"/>
      <c r="S15" s="60"/>
      <c r="T15" s="58"/>
      <c r="U15" s="59"/>
      <c r="V15" s="59"/>
      <c r="W15" s="60"/>
      <c r="X15" s="84"/>
      <c r="Y15" s="85"/>
    </row>
    <row r="16" spans="1:25" s="8" customFormat="1" ht="39.75" customHeight="1">
      <c r="A16" s="19">
        <f t="shared" ref="A16:A20" si="1">A15+1</f>
        <v>6</v>
      </c>
      <c r="B16" s="58"/>
      <c r="C16" s="60"/>
      <c r="D16" s="58"/>
      <c r="E16" s="59"/>
      <c r="F16" s="59"/>
      <c r="G16" s="60"/>
      <c r="H16" s="58"/>
      <c r="I16" s="59"/>
      <c r="J16" s="59"/>
      <c r="K16" s="60"/>
      <c r="L16" s="58"/>
      <c r="M16" s="59"/>
      <c r="N16" s="59"/>
      <c r="O16" s="60"/>
      <c r="P16" s="58"/>
      <c r="Q16" s="59"/>
      <c r="R16" s="59"/>
      <c r="S16" s="60"/>
      <c r="T16" s="58"/>
      <c r="U16" s="59"/>
      <c r="V16" s="59"/>
      <c r="W16" s="60"/>
      <c r="X16" s="84"/>
      <c r="Y16" s="85"/>
    </row>
    <row r="17" spans="1:26" s="8" customFormat="1" ht="39.75" customHeight="1">
      <c r="A17" s="19">
        <f t="shared" si="1"/>
        <v>7</v>
      </c>
      <c r="B17" s="58"/>
      <c r="C17" s="60"/>
      <c r="D17" s="58"/>
      <c r="E17" s="59"/>
      <c r="F17" s="59"/>
      <c r="G17" s="60"/>
      <c r="H17" s="58"/>
      <c r="I17" s="59"/>
      <c r="J17" s="59"/>
      <c r="K17" s="60"/>
      <c r="L17" s="58"/>
      <c r="M17" s="59"/>
      <c r="N17" s="59"/>
      <c r="O17" s="60"/>
      <c r="P17" s="58"/>
      <c r="Q17" s="59"/>
      <c r="R17" s="59"/>
      <c r="S17" s="60"/>
      <c r="T17" s="58"/>
      <c r="U17" s="59"/>
      <c r="V17" s="59"/>
      <c r="W17" s="60"/>
      <c r="X17" s="84"/>
      <c r="Y17" s="85"/>
    </row>
    <row r="18" spans="1:26" s="8" customFormat="1" ht="39.75" customHeight="1">
      <c r="A18" s="19">
        <f t="shared" si="1"/>
        <v>8</v>
      </c>
      <c r="B18" s="58"/>
      <c r="C18" s="60"/>
      <c r="D18" s="58"/>
      <c r="E18" s="59"/>
      <c r="F18" s="59"/>
      <c r="G18" s="60"/>
      <c r="H18" s="58"/>
      <c r="I18" s="59"/>
      <c r="J18" s="59"/>
      <c r="K18" s="60"/>
      <c r="L18" s="58"/>
      <c r="M18" s="59"/>
      <c r="N18" s="59"/>
      <c r="O18" s="60"/>
      <c r="P18" s="58"/>
      <c r="Q18" s="59"/>
      <c r="R18" s="59"/>
      <c r="S18" s="60"/>
      <c r="T18" s="58"/>
      <c r="U18" s="59"/>
      <c r="V18" s="59"/>
      <c r="W18" s="60"/>
      <c r="X18" s="84"/>
      <c r="Y18" s="85"/>
    </row>
    <row r="19" spans="1:26" s="8" customFormat="1" ht="39.75" customHeight="1">
      <c r="A19" s="19">
        <f t="shared" si="1"/>
        <v>9</v>
      </c>
      <c r="B19" s="58"/>
      <c r="C19" s="60"/>
      <c r="D19" s="58"/>
      <c r="E19" s="59"/>
      <c r="F19" s="59"/>
      <c r="G19" s="60"/>
      <c r="H19" s="58"/>
      <c r="I19" s="59"/>
      <c r="J19" s="59"/>
      <c r="K19" s="60"/>
      <c r="L19" s="58"/>
      <c r="M19" s="59"/>
      <c r="N19" s="59"/>
      <c r="O19" s="60"/>
      <c r="P19" s="58"/>
      <c r="Q19" s="59"/>
      <c r="R19" s="59"/>
      <c r="S19" s="60"/>
      <c r="T19" s="58"/>
      <c r="U19" s="59"/>
      <c r="V19" s="59"/>
      <c r="W19" s="60"/>
      <c r="X19" s="84"/>
      <c r="Y19" s="85"/>
    </row>
    <row r="20" spans="1:26" s="8" customFormat="1" ht="39.75" customHeight="1">
      <c r="A20" s="19">
        <f t="shared" si="1"/>
        <v>10</v>
      </c>
      <c r="B20" s="58"/>
      <c r="C20" s="60"/>
      <c r="D20" s="58"/>
      <c r="E20" s="59"/>
      <c r="F20" s="59"/>
      <c r="G20" s="60"/>
      <c r="H20" s="58"/>
      <c r="I20" s="59"/>
      <c r="J20" s="59"/>
      <c r="K20" s="60"/>
      <c r="L20" s="58"/>
      <c r="M20" s="59"/>
      <c r="N20" s="59"/>
      <c r="O20" s="60"/>
      <c r="P20" s="58"/>
      <c r="Q20" s="59"/>
      <c r="R20" s="59"/>
      <c r="S20" s="60"/>
      <c r="T20" s="58"/>
      <c r="U20" s="59"/>
      <c r="V20" s="59"/>
      <c r="W20" s="60"/>
      <c r="X20" s="84"/>
      <c r="Y20" s="85"/>
    </row>
    <row r="21" spans="1:26" s="1" customFormat="1" ht="21.75" customHeight="1">
      <c r="A21" s="1" t="s">
        <v>1</v>
      </c>
    </row>
    <row r="22" spans="1:26" s="1" customFormat="1" ht="21.75" customHeight="1">
      <c r="A22" s="10" t="s">
        <v>41</v>
      </c>
      <c r="N22" s="23" t="s">
        <v>105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s="1" customFormat="1" ht="21.75" customHeight="1">
      <c r="B23" s="65" t="s">
        <v>21</v>
      </c>
      <c r="C23" s="65"/>
      <c r="D23" s="65"/>
      <c r="E23" s="66" t="s">
        <v>56</v>
      </c>
      <c r="F23" s="67"/>
      <c r="G23" s="68"/>
      <c r="H23" s="66" t="s">
        <v>42</v>
      </c>
      <c r="I23" s="68"/>
      <c r="J23" s="66" t="s">
        <v>22</v>
      </c>
      <c r="K23" s="67"/>
      <c r="L23" s="68"/>
      <c r="N23" s="32" t="s">
        <v>103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s="1" customFormat="1" ht="21.75" customHeight="1">
      <c r="B24" s="62" t="s">
        <v>19</v>
      </c>
      <c r="C24" s="63"/>
      <c r="D24" s="64"/>
      <c r="E24" s="62"/>
      <c r="F24" s="63"/>
      <c r="G24" s="20" t="s">
        <v>57</v>
      </c>
      <c r="H24" s="69">
        <v>2400</v>
      </c>
      <c r="I24" s="70"/>
      <c r="J24" s="78">
        <f>E24*H24</f>
        <v>0</v>
      </c>
      <c r="K24" s="79"/>
      <c r="L24" s="17" t="s">
        <v>25</v>
      </c>
      <c r="N24" s="32" t="s">
        <v>104</v>
      </c>
      <c r="O24" s="23"/>
      <c r="P24" s="42"/>
      <c r="Q24" s="42"/>
      <c r="R24" s="39"/>
      <c r="S24" s="39"/>
      <c r="T24" s="39"/>
      <c r="U24" s="39"/>
      <c r="V24" s="39"/>
      <c r="W24" s="39"/>
      <c r="X24" s="23"/>
      <c r="Y24" s="23"/>
      <c r="Z24" s="23"/>
    </row>
    <row r="25" spans="1:26" s="1" customFormat="1" ht="21.75" customHeight="1">
      <c r="B25" s="62" t="s">
        <v>20</v>
      </c>
      <c r="C25" s="63"/>
      <c r="D25" s="64"/>
      <c r="E25" s="62"/>
      <c r="F25" s="63"/>
      <c r="G25" s="20" t="s">
        <v>57</v>
      </c>
      <c r="H25" s="69">
        <v>3000</v>
      </c>
      <c r="I25" s="70"/>
      <c r="J25" s="78">
        <f>E25*H25</f>
        <v>0</v>
      </c>
      <c r="K25" s="79"/>
      <c r="L25" s="17" t="s">
        <v>25</v>
      </c>
      <c r="N25" s="23"/>
      <c r="O25" s="23"/>
      <c r="P25" s="43" t="s">
        <v>109</v>
      </c>
      <c r="Q25" s="43"/>
      <c r="R25" s="39"/>
      <c r="S25" s="39"/>
      <c r="T25" s="39"/>
      <c r="U25" s="39"/>
      <c r="V25" s="39"/>
      <c r="W25" s="39"/>
      <c r="X25" s="23"/>
    </row>
    <row r="26" spans="1:26" s="1" customFormat="1" ht="21.75" customHeight="1">
      <c r="B26" s="62" t="s">
        <v>55</v>
      </c>
      <c r="C26" s="63"/>
      <c r="D26" s="64"/>
      <c r="E26" s="62"/>
      <c r="F26" s="63"/>
      <c r="G26" s="20" t="s">
        <v>57</v>
      </c>
      <c r="H26" s="69">
        <v>2400</v>
      </c>
      <c r="I26" s="70"/>
      <c r="J26" s="78">
        <f>E26*H26</f>
        <v>0</v>
      </c>
      <c r="K26" s="79"/>
      <c r="L26" s="17" t="s">
        <v>25</v>
      </c>
      <c r="O26" s="32" t="s">
        <v>110</v>
      </c>
      <c r="P26" s="23"/>
      <c r="Q26" s="23"/>
      <c r="R26" s="47">
        <f>大会案内!AH8</f>
        <v>45098</v>
      </c>
      <c r="S26" s="47"/>
      <c r="T26" s="47"/>
      <c r="U26" s="37" t="str">
        <f>"("&amp;TEXT(R26,"aaa")&amp;")"</f>
        <v>(水)</v>
      </c>
      <c r="V26" s="1" t="s">
        <v>97</v>
      </c>
    </row>
    <row r="27" spans="1:26" s="1" customFormat="1" ht="21.75" customHeight="1">
      <c r="B27" s="62" t="s">
        <v>60</v>
      </c>
      <c r="C27" s="63"/>
      <c r="D27" s="64"/>
      <c r="E27" s="62"/>
      <c r="F27" s="63"/>
      <c r="G27" s="20" t="s">
        <v>57</v>
      </c>
      <c r="H27" s="69">
        <v>1500</v>
      </c>
      <c r="I27" s="70"/>
      <c r="J27" s="78">
        <f>E27*H27</f>
        <v>0</v>
      </c>
      <c r="K27" s="79"/>
      <c r="L27" s="17" t="s">
        <v>25</v>
      </c>
      <c r="Z27" s="23"/>
    </row>
    <row r="28" spans="1:26" s="1" customFormat="1" ht="21.75" customHeight="1">
      <c r="B28" s="62" t="s">
        <v>23</v>
      </c>
      <c r="C28" s="63"/>
      <c r="D28" s="64"/>
      <c r="E28" s="62"/>
      <c r="F28" s="63"/>
      <c r="G28" s="20" t="s">
        <v>58</v>
      </c>
      <c r="H28" s="69">
        <v>650</v>
      </c>
      <c r="I28" s="70"/>
      <c r="J28" s="78">
        <f>E28*H28</f>
        <v>0</v>
      </c>
      <c r="K28" s="79"/>
      <c r="L28" s="17" t="s">
        <v>25</v>
      </c>
      <c r="N28" s="61" t="s">
        <v>106</v>
      </c>
      <c r="O28" s="61"/>
      <c r="P28" s="61"/>
      <c r="Q28" s="61"/>
      <c r="R28" s="47">
        <f>大会案内!AH9</f>
        <v>45101</v>
      </c>
      <c r="S28" s="47"/>
      <c r="T28" s="47"/>
      <c r="U28" s="37" t="str">
        <f>"("&amp;TEXT(R28,"aaa")&amp;")"</f>
        <v>(土)</v>
      </c>
      <c r="V28" s="23" t="s">
        <v>107</v>
      </c>
      <c r="W28" s="23"/>
      <c r="X28" s="23"/>
      <c r="Y28" s="23"/>
      <c r="Z28" s="23"/>
    </row>
    <row r="29" spans="1:26" s="1" customFormat="1">
      <c r="B29" s="62" t="s">
        <v>24</v>
      </c>
      <c r="C29" s="63"/>
      <c r="D29" s="63"/>
      <c r="E29" s="63"/>
      <c r="F29" s="63"/>
      <c r="G29" s="63"/>
      <c r="H29" s="63"/>
      <c r="I29" s="64"/>
      <c r="J29" s="78">
        <f>SUM(J24:L28)</f>
        <v>0</v>
      </c>
      <c r="K29" s="79"/>
      <c r="L29" s="17" t="s">
        <v>25</v>
      </c>
      <c r="S29" s="23"/>
      <c r="Y29" s="4" t="s">
        <v>113</v>
      </c>
      <c r="Z29" s="23"/>
    </row>
    <row r="30" spans="1:26" s="1" customFormat="1">
      <c r="B30" s="4" t="s">
        <v>85</v>
      </c>
      <c r="C30" s="1" t="s">
        <v>59</v>
      </c>
    </row>
    <row r="31" spans="1:26" s="1" customFormat="1">
      <c r="B31" s="4" t="s">
        <v>85</v>
      </c>
      <c r="C31" s="44" t="s">
        <v>108</v>
      </c>
      <c r="D31" s="45"/>
      <c r="E31" s="45"/>
      <c r="F31" s="45"/>
      <c r="G31" s="45"/>
      <c r="H31" s="45"/>
      <c r="I31" s="45"/>
      <c r="J31" s="45"/>
      <c r="K31" s="45"/>
      <c r="L31" s="45"/>
      <c r="M31" s="23"/>
      <c r="N31" s="23"/>
      <c r="O31" s="23"/>
      <c r="P31" s="23"/>
    </row>
    <row r="32" spans="1:26" s="1" customFormat="1">
      <c r="A32" s="11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2:12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121">
    <mergeCell ref="P20:S20"/>
    <mergeCell ref="T20:W20"/>
    <mergeCell ref="X20:Y20"/>
    <mergeCell ref="D17:G17"/>
    <mergeCell ref="H17:K17"/>
    <mergeCell ref="L17:O17"/>
    <mergeCell ref="P17:S17"/>
    <mergeCell ref="T17:W17"/>
    <mergeCell ref="X17:Y17"/>
    <mergeCell ref="D18:G18"/>
    <mergeCell ref="H18:K18"/>
    <mergeCell ref="L18:O18"/>
    <mergeCell ref="P18:S18"/>
    <mergeCell ref="T19:W19"/>
    <mergeCell ref="H19:K19"/>
    <mergeCell ref="L19:O19"/>
    <mergeCell ref="V2:W2"/>
    <mergeCell ref="P2:Q2"/>
    <mergeCell ref="L2:M2"/>
    <mergeCell ref="T2:U2"/>
    <mergeCell ref="I2:K2"/>
    <mergeCell ref="X14:Y14"/>
    <mergeCell ref="T18:W18"/>
    <mergeCell ref="X18:Y18"/>
    <mergeCell ref="X16:Y16"/>
    <mergeCell ref="X13:Y13"/>
    <mergeCell ref="T15:W15"/>
    <mergeCell ref="X15:Y15"/>
    <mergeCell ref="T13:W13"/>
    <mergeCell ref="T12:W12"/>
    <mergeCell ref="L10:O10"/>
    <mergeCell ref="P10:S10"/>
    <mergeCell ref="T10:W10"/>
    <mergeCell ref="T11:W11"/>
    <mergeCell ref="P11:S11"/>
    <mergeCell ref="L11:O11"/>
    <mergeCell ref="H11:K11"/>
    <mergeCell ref="T14:W14"/>
    <mergeCell ref="T3:X3"/>
    <mergeCell ref="N7:R7"/>
    <mergeCell ref="C5:F5"/>
    <mergeCell ref="A5:B5"/>
    <mergeCell ref="I5:X5"/>
    <mergeCell ref="X12:Y12"/>
    <mergeCell ref="D13:G13"/>
    <mergeCell ref="H13:K13"/>
    <mergeCell ref="X10:Y10"/>
    <mergeCell ref="X11:Y11"/>
    <mergeCell ref="B28:D28"/>
    <mergeCell ref="E28:F28"/>
    <mergeCell ref="H28:I28"/>
    <mergeCell ref="J28:K28"/>
    <mergeCell ref="H24:I24"/>
    <mergeCell ref="J24:K24"/>
    <mergeCell ref="B25:D25"/>
    <mergeCell ref="E25:F25"/>
    <mergeCell ref="H25:I25"/>
    <mergeCell ref="J25:K25"/>
    <mergeCell ref="B27:D27"/>
    <mergeCell ref="E27:F27"/>
    <mergeCell ref="H27:I27"/>
    <mergeCell ref="J27:K27"/>
    <mergeCell ref="X19:Y19"/>
    <mergeCell ref="D20:G20"/>
    <mergeCell ref="B19:C19"/>
    <mergeCell ref="B20:C20"/>
    <mergeCell ref="J26:K26"/>
    <mergeCell ref="B24:D24"/>
    <mergeCell ref="B29:I29"/>
    <mergeCell ref="J29:K29"/>
    <mergeCell ref="H20:K20"/>
    <mergeCell ref="L20:O20"/>
    <mergeCell ref="E24:F24"/>
    <mergeCell ref="G5:H5"/>
    <mergeCell ref="A3:B3"/>
    <mergeCell ref="C3:J3"/>
    <mergeCell ref="N3:R3"/>
    <mergeCell ref="P13:S13"/>
    <mergeCell ref="B10:C10"/>
    <mergeCell ref="B11:C11"/>
    <mergeCell ref="B12:C12"/>
    <mergeCell ref="L16:O16"/>
    <mergeCell ref="P16:S16"/>
    <mergeCell ref="D11:G11"/>
    <mergeCell ref="D10:G10"/>
    <mergeCell ref="H10:K10"/>
    <mergeCell ref="B14:C14"/>
    <mergeCell ref="B15:C15"/>
    <mergeCell ref="B16:C16"/>
    <mergeCell ref="D12:G12"/>
    <mergeCell ref="H12:K12"/>
    <mergeCell ref="L12:O12"/>
    <mergeCell ref="P12:S12"/>
    <mergeCell ref="B13:C13"/>
    <mergeCell ref="L13:O13"/>
    <mergeCell ref="D15:G15"/>
    <mergeCell ref="H15:K15"/>
    <mergeCell ref="T16:W16"/>
    <mergeCell ref="D14:G14"/>
    <mergeCell ref="D19:G19"/>
    <mergeCell ref="R26:T26"/>
    <mergeCell ref="R28:T28"/>
    <mergeCell ref="N28:Q28"/>
    <mergeCell ref="T7:X7"/>
    <mergeCell ref="B23:D23"/>
    <mergeCell ref="E23:G23"/>
    <mergeCell ref="H23:I23"/>
    <mergeCell ref="J23:L23"/>
    <mergeCell ref="D16:G16"/>
    <mergeCell ref="H16:K16"/>
    <mergeCell ref="B17:C17"/>
    <mergeCell ref="B26:D26"/>
    <mergeCell ref="E26:F26"/>
    <mergeCell ref="H26:I26"/>
    <mergeCell ref="L15:O15"/>
    <mergeCell ref="P15:S15"/>
    <mergeCell ref="P19:S19"/>
    <mergeCell ref="H14:K14"/>
    <mergeCell ref="L14:O14"/>
    <mergeCell ref="P14:S14"/>
    <mergeCell ref="B18:C18"/>
  </mergeCells>
  <phoneticPr fontId="1"/>
  <pageMargins left="0.46" right="0.15" top="0.34" bottom="0.24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大会案内</vt:lpstr>
      <vt:lpstr>申込書</vt:lpstr>
      <vt:lpstr>申込書!Print_Area</vt:lpstr>
      <vt:lpstr>大会案内!Print_Area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2023-05-20T08:28:39Z</dcterms:modified>
</cp:coreProperties>
</file>