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7" documentId="14_{9AD0AA22-1779-4B9D-A809-374CA5888FA9}" xr6:coauthVersionLast="36" xr6:coauthVersionMax="36" xr10:uidLastSave="{B7953BCA-7B90-475C-8055-AB393F080CAE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申込書!$A$1:$X$46</definedName>
    <definedName name="_xlnm.Print_Area" localSheetId="0">大会案内!$A$1:$X$48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  <c r="A28" i="2"/>
  <c r="A27" i="2"/>
  <c r="A26" i="2"/>
  <c r="A25" i="2"/>
  <c r="E22" i="2"/>
  <c r="I22" i="2" s="1"/>
  <c r="A22" i="2"/>
  <c r="A48" i="2" l="1"/>
  <c r="A47" i="2"/>
  <c r="A46" i="2"/>
  <c r="A45" i="2"/>
  <c r="A44" i="2"/>
  <c r="A43" i="2"/>
  <c r="A42" i="2"/>
  <c r="A41" i="2"/>
  <c r="A40" i="2"/>
  <c r="A39" i="2"/>
  <c r="A36" i="2"/>
  <c r="A14" i="2" l="1"/>
  <c r="A15" i="2"/>
  <c r="A16" i="2"/>
  <c r="A17" i="2"/>
  <c r="A18" i="2"/>
  <c r="A19" i="2"/>
  <c r="A20" i="2"/>
  <c r="J43" i="3" l="1"/>
  <c r="J42" i="3"/>
  <c r="J41" i="3"/>
  <c r="J44" i="3" s="1"/>
  <c r="T2" i="3"/>
  <c r="V2" i="3" s="1"/>
  <c r="O2" i="3"/>
  <c r="Q2" i="3" s="1"/>
  <c r="E10" i="2" l="1"/>
  <c r="D1" i="3" s="1"/>
  <c r="A35" i="2" l="1"/>
  <c r="A34" i="2"/>
  <c r="A23" i="2"/>
  <c r="A33" i="2"/>
  <c r="A32" i="2"/>
  <c r="A31" i="2"/>
  <c r="A30" i="2"/>
  <c r="A2" i="2"/>
  <c r="E13" i="2"/>
  <c r="A13" i="2"/>
  <c r="J12" i="2"/>
  <c r="E12" i="2"/>
  <c r="I12" i="2" s="1"/>
  <c r="A12" i="2"/>
  <c r="A11" i="2"/>
  <c r="A4" i="2"/>
  <c r="A10" i="2"/>
  <c r="U1" i="2"/>
  <c r="D3" i="2" l="1"/>
</calcChain>
</file>

<file path=xl/sharedStrings.xml><?xml version="1.0" encoding="utf-8"?>
<sst xmlns="http://schemas.openxmlformats.org/spreadsheetml/2006/main" count="124" uniqueCount="113">
  <si>
    <t>各　位</t>
    <rPh sb="0" eb="1">
      <t>カク</t>
    </rPh>
    <rPh sb="2" eb="3">
      <t>クライ</t>
    </rPh>
    <phoneticPr fontId="1"/>
  </si>
  <si>
    <t>亀岡市卓球協会 会長　山岡　良右</t>
    <phoneticPr fontId="1"/>
  </si>
  <si>
    <t>送信時期</t>
    <rPh sb="0" eb="2">
      <t>ソウシン</t>
    </rPh>
    <rPh sb="2" eb="4">
      <t>ジキ</t>
    </rPh>
    <phoneticPr fontId="1"/>
  </si>
  <si>
    <t>大会名称</t>
    <rPh sb="0" eb="2">
      <t>タイカイ</t>
    </rPh>
    <rPh sb="2" eb="4">
      <t>メイショウ</t>
    </rPh>
    <phoneticPr fontId="1"/>
  </si>
  <si>
    <t>大会回数</t>
    <rPh sb="0" eb="2">
      <t>タイカイ</t>
    </rPh>
    <rPh sb="2" eb="4">
      <t>カイスウ</t>
    </rPh>
    <phoneticPr fontId="1"/>
  </si>
  <si>
    <t>締切り日</t>
    <rPh sb="0" eb="2">
      <t>シメキ</t>
    </rPh>
    <rPh sb="3" eb="4">
      <t>ビ</t>
    </rPh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</si>
  <si>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</si>
  <si>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</si>
  <si>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</si>
  <si>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午前9:30</t>
    <phoneticPr fontId="1"/>
  </si>
  <si>
    <t>記</t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</si>
  <si>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</si>
  <si>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大会名称</t>
    <phoneticPr fontId="1"/>
  </si>
  <si>
    <t>団体戦</t>
    <rPh sb="0" eb="2">
      <t>ダンタイ</t>
    </rPh>
    <rPh sb="2" eb="3">
      <t>セン</t>
    </rPh>
    <phoneticPr fontId="1"/>
  </si>
  <si>
    <t>団体戦の参加費は、チーム内の一番高い人の参加費区分になります。</t>
  </si>
  <si>
    <t>参加資格</t>
  </si>
  <si>
    <t>亀岡市内在住・在勤・在学の社会人と大学生</t>
    <phoneticPr fontId="1"/>
  </si>
  <si>
    <t>日　時</t>
  </si>
  <si>
    <t>開会式</t>
  </si>
  <si>
    <t>会　場</t>
  </si>
  <si>
    <t>種　目</t>
  </si>
  <si>
    <t>①　一般の部　男女別　シングルス戦</t>
    <rPh sb="9" eb="10">
      <t>ベツ</t>
    </rPh>
    <phoneticPr fontId="1"/>
  </si>
  <si>
    <t>②　60歳以上の部　男女別　シングルス戦</t>
    <rPh sb="4" eb="5">
      <t>サイ</t>
    </rPh>
    <rPh sb="5" eb="7">
      <t>イジョウ</t>
    </rPh>
    <phoneticPr fontId="1"/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</si>
  <si>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</si>
  <si>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</si>
  <si>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</si>
  <si>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</si>
  <si>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全てのトーナメントにおいて、３位決定戦は行いません。</t>
    <phoneticPr fontId="1"/>
  </si>
  <si>
    <t>参加費</t>
  </si>
  <si>
    <t>協会員900円、一般社会人･大学生1,000円</t>
    <rPh sb="6" eb="7">
      <t>エン</t>
    </rPh>
    <phoneticPr fontId="1"/>
  </si>
  <si>
    <t>表　彰</t>
  </si>
  <si>
    <t>①各部の決勝トーナメント１～３位まで賞状及び賞品を授与します。</t>
    <rPh sb="2" eb="3">
      <t>ブ</t>
    </rPh>
    <rPh sb="4" eb="6">
      <t>ケッショウ</t>
    </rPh>
    <rPh sb="22" eb="24">
      <t>ショウヒン</t>
    </rPh>
    <phoneticPr fontId="1"/>
  </si>
  <si>
    <t>申込方法</t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</si>
  <si>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</si>
  <si>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https://kametaku.work /　または　「亀岡市卓球協会」←検索</t>
    <phoneticPr fontId="1"/>
  </si>
  <si>
    <t>②西台卓球場へ申込書を持参(月曜日は休み)またはファックス、もしくはメール</t>
    <phoneticPr fontId="1"/>
  </si>
  <si>
    <t>〒621-0013　亀岡市大井町並河2-24-3　西台卓球場</t>
    <phoneticPr fontId="1"/>
  </si>
  <si>
    <t>TEL 0771-22-9050   FAX 0771-22-9077　メール nishidaihall@ma.e-broad.ne.jp</t>
    <phoneticPr fontId="1"/>
  </si>
  <si>
    <t>問合せ先</t>
  </si>
  <si>
    <t>その他</t>
  </si>
  <si>
    <t>①試合球はニッタク製40mmプラスチック球を使用します。</t>
    <phoneticPr fontId="1"/>
  </si>
  <si>
    <t>②出場者はゼッケンを着用のこと。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</si>
  <si>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</si>
  <si>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</si>
  <si>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</si>
  <si>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</si>
  <si>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</si>
  <si>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電話</t>
    <phoneticPr fontId="1"/>
  </si>
  <si>
    <t>住所</t>
    <rPh sb="0" eb="2">
      <t>ジュウショ</t>
    </rPh>
    <phoneticPr fontId="1"/>
  </si>
  <si>
    <t>〒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</si>
  <si>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</si>
  <si>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</si>
  <si>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フ　リ　ガ　ナ</t>
    <phoneticPr fontId="1"/>
  </si>
  <si>
    <t>男女</t>
    <phoneticPr fontId="1"/>
  </si>
  <si>
    <t>出場種目に〇を</t>
    <rPh sb="0" eb="2">
      <t>シュツジョウ</t>
    </rPh>
    <rPh sb="2" eb="4">
      <t>シュモク</t>
    </rPh>
    <phoneticPr fontId="1"/>
  </si>
  <si>
    <r>
      <t xml:space="preserve">級(ABC)
</t>
    </r>
    <r>
      <rPr>
        <sz val="8"/>
        <rFont val="Yu Gothic"/>
        <family val="3"/>
        <charset val="128"/>
        <scheme val="minor"/>
      </rPr>
      <t>参考情報</t>
    </r>
    <rPh sb="7" eb="9">
      <t>サンコウ</t>
    </rPh>
    <rPh sb="9" eb="11">
      <t>ジョウホウ</t>
    </rPh>
    <phoneticPr fontId="1"/>
  </si>
  <si>
    <t>参加費
(円)</t>
    <rPh sb="0" eb="3">
      <t>サンカヒ</t>
    </rPh>
    <rPh sb="5" eb="6">
      <t>エン</t>
    </rPh>
    <phoneticPr fontId="1"/>
  </si>
  <si>
    <t>名　　　前</t>
    <phoneticPr fontId="1"/>
  </si>
  <si>
    <t>一般の部</t>
    <rPh sb="0" eb="2">
      <t>イッパン</t>
    </rPh>
    <rPh sb="3" eb="4">
      <t>ブ</t>
    </rPh>
    <phoneticPr fontId="1"/>
  </si>
  <si>
    <t>60歳以上の部</t>
    <rPh sb="2" eb="3">
      <t>サイ</t>
    </rPh>
    <rPh sb="3" eb="5">
      <t>イジョウ</t>
    </rPh>
    <rPh sb="6" eb="7">
      <t>ブ</t>
    </rPh>
    <phoneticPr fontId="1"/>
  </si>
  <si>
    <t xml:space="preserve">    </t>
  </si>
  <si>
    <t>◆参加費</t>
    <rPh sb="1" eb="4">
      <t>サンカヒ</t>
    </rPh>
    <phoneticPr fontId="1"/>
  </si>
  <si>
    <t>◆参加人数</t>
    <rPh sb="1" eb="3">
      <t>サンカ</t>
    </rPh>
    <rPh sb="3" eb="5">
      <t>ニンズウ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</si>
  <si>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</si>
  <si>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</si>
  <si>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費用</t>
    <rPh sb="0" eb="2">
      <t>ヒヨウ</t>
    </rPh>
    <phoneticPr fontId="1"/>
  </si>
  <si>
    <t>小計</t>
    <rPh sb="0" eb="2">
      <t>ショウケイ</t>
    </rPh>
    <phoneticPr fontId="1"/>
  </si>
  <si>
    <t>居住地</t>
    <rPh sb="0" eb="3">
      <t>キョジュウチ</t>
    </rPh>
    <phoneticPr fontId="1"/>
  </si>
  <si>
    <t>大人人数</t>
    <rPh sb="0" eb="2">
      <t>オトナ</t>
    </rPh>
    <rPh sb="2" eb="4">
      <t>ニンズウ</t>
    </rPh>
    <phoneticPr fontId="1"/>
  </si>
  <si>
    <t>子供人数</t>
    <rPh sb="0" eb="2">
      <t>コドモ</t>
    </rPh>
    <rPh sb="2" eb="4">
      <t>ニンズウ</t>
    </rPh>
    <phoneticPr fontId="1"/>
  </si>
  <si>
    <t>協会員</t>
    <rPh sb="0" eb="3">
      <t>キョウカイイン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</si>
  <si>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</si>
  <si>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</si>
  <si>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亀岡</t>
    <rPh sb="0" eb="2">
      <t>カメオカ</t>
    </rPh>
    <phoneticPr fontId="1"/>
  </si>
  <si>
    <t>一般･大学生</t>
    <rPh sb="0" eb="2">
      <t>イッパン</t>
    </rPh>
    <rPh sb="3" eb="6">
      <t>ダイガクセイ</t>
    </rPh>
    <phoneticPr fontId="1"/>
  </si>
  <si>
    <t>市内</t>
    <rPh sb="0" eb="2">
      <t>シナイ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</si>
  <si>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</si>
  <si>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</si>
  <si>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市外</t>
    <rPh sb="0" eb="2">
      <t>シガイ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</si>
  <si>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</si>
  <si>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</si>
  <si>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2022年5月吉日</t>
    <rPh sb="4" eb="5">
      <t>ネン</t>
    </rPh>
    <rPh sb="6" eb="7">
      <t>ガツ</t>
    </rPh>
    <rPh sb="7" eb="9">
      <t>キチジツ</t>
    </rPh>
    <phoneticPr fontId="1"/>
  </si>
  <si>
    <t>理事長杯卓球大会（第45回府民総体亀岡市予選会）</t>
    <phoneticPr fontId="1"/>
  </si>
  <si>
    <t>亀岡運動公園体育館・小フロア    （TEL 0771-25-0372）</t>
    <rPh sb="10" eb="11">
      <t>ショウ</t>
    </rPh>
    <phoneticPr fontId="1"/>
  </si>
  <si>
    <t>出場制限</t>
    <rPh sb="0" eb="2">
      <t>シュツジョウ</t>
    </rPh>
    <rPh sb="2" eb="4">
      <t>セイゲン</t>
    </rPh>
    <phoneticPr fontId="1"/>
  </si>
  <si>
    <t>体育館より下記の方の利用制限が出ていますので、該当される方は出場を控えてください。</t>
    <rPh sb="5" eb="7">
      <t>カキ</t>
    </rPh>
    <rPh sb="8" eb="9">
      <t>カタ</t>
    </rPh>
    <rPh sb="10" eb="14">
      <t>リヨウセイゲン</t>
    </rPh>
    <rPh sb="15" eb="16">
      <t>デ</t>
    </rPh>
    <rPh sb="23" eb="25">
      <t>ガイトウ</t>
    </rPh>
    <rPh sb="28" eb="29">
      <t>カタ</t>
    </rPh>
    <rPh sb="30" eb="32">
      <t>シュツジョウ</t>
    </rPh>
    <rPh sb="33" eb="34">
      <t>ヒカ</t>
    </rPh>
    <phoneticPr fontId="1"/>
  </si>
  <si>
    <t>その場合、当日の棄権でもキャンセル料は不要とさせて頂きますが、組み合わせの変更作業が必要になる場合がありますので、早めにご連絡をお願いします。</t>
    <rPh sb="2" eb="4">
      <t>バアイ</t>
    </rPh>
    <rPh sb="5" eb="7">
      <t>トウジツ</t>
    </rPh>
    <rPh sb="8" eb="10">
      <t>キケン</t>
    </rPh>
    <rPh sb="17" eb="18">
      <t>リョウ</t>
    </rPh>
    <rPh sb="19" eb="21">
      <t>フヨウ</t>
    </rPh>
    <rPh sb="25" eb="26">
      <t>イタダ</t>
    </rPh>
    <rPh sb="31" eb="32">
      <t>ク</t>
    </rPh>
    <rPh sb="33" eb="34">
      <t>ア</t>
    </rPh>
    <rPh sb="37" eb="39">
      <t>ヘンコウ</t>
    </rPh>
    <rPh sb="39" eb="41">
      <t>サギョウ</t>
    </rPh>
    <rPh sb="42" eb="44">
      <t>ヒツヨウ</t>
    </rPh>
    <rPh sb="47" eb="49">
      <t>バアイ</t>
    </rPh>
    <rPh sb="57" eb="58">
      <t>ハヤ</t>
    </rPh>
    <rPh sb="61" eb="63">
      <t>レンラク</t>
    </rPh>
    <rPh sb="65" eb="66">
      <t>ネガ</t>
    </rPh>
    <phoneticPr fontId="1"/>
  </si>
  <si>
    <t>・体調の悪い方(37.5度以上の発熱、風邪の症状の方)</t>
  </si>
  <si>
    <t>・大会当日より過去2週間以内に、発熱や風邪の症状で病院受診や服薬等をした方</t>
  </si>
  <si>
    <t>・大会当日より過去2週間以内に、感染拡大している地域や外国へ訪問した方</t>
    <phoneticPr fontId="1"/>
  </si>
  <si>
    <t>・新型コロナウィルス感染症陽性とされた方との濃厚接触がある方</t>
  </si>
  <si>
    <t>・同居家族や身近な知人に感染が疑われる方がいる方</t>
  </si>
  <si>
    <t>③昼食(650円)ご希望の方は、数量をまとめて申し込んで下さい。（当日受付不可）　</t>
    <rPh sb="7" eb="8">
      <t>エン</t>
    </rPh>
    <phoneticPr fontId="1"/>
  </si>
  <si>
    <t>④駐車場は、体育館から北100mの第９駐車場をご利用下さい。      　</t>
    <rPh sb="11" eb="12">
      <t>キタ</t>
    </rPh>
    <phoneticPr fontId="1"/>
  </si>
  <si>
    <t>関口理事長　TEL090-3618-9877　又は　段本事務局長　TEL 090-2283-4493　まで</t>
    <phoneticPr fontId="1"/>
  </si>
  <si>
    <t>「一般の部」の上位入賞者は、府民総体の亀岡市代表選手に推薦されます。</t>
    <rPh sb="1" eb="3">
      <t>イッパン</t>
    </rPh>
    <rPh sb="4" eb="5">
      <t>ブ</t>
    </rPh>
    <rPh sb="7" eb="9">
      <t>ジョウイ</t>
    </rPh>
    <rPh sb="9" eb="12">
      <t>ニュウショウシャ</t>
    </rPh>
    <rPh sb="14" eb="16">
      <t>フミン</t>
    </rPh>
    <rPh sb="16" eb="18">
      <t>ソウタイ</t>
    </rPh>
    <rPh sb="19" eb="22">
      <t>カメオカシ</t>
    </rPh>
    <rPh sb="22" eb="24">
      <t>ダイヒョウ</t>
    </rPh>
    <rPh sb="24" eb="26">
      <t>センシュ</t>
    </rPh>
    <rPh sb="27" eb="29">
      <t>スイセン</t>
    </rPh>
    <phoneticPr fontId="1"/>
  </si>
  <si>
    <t>「60歳以上の部」の上位入賞者は、マスターズ大会の亀岡市代表選手に推薦されます。</t>
    <rPh sb="3" eb="4">
      <t>サイ</t>
    </rPh>
    <rPh sb="4" eb="6">
      <t>イジョウ</t>
    </rPh>
    <rPh sb="7" eb="8">
      <t>ブ</t>
    </rPh>
    <rPh sb="10" eb="12">
      <t>ジョウイ</t>
    </rPh>
    <rPh sb="12" eb="15">
      <t>ニュウショウシャ</t>
    </rPh>
    <rPh sb="22" eb="24">
      <t>タイカイ</t>
    </rPh>
    <rPh sb="25" eb="28">
      <t>カメオカシ</t>
    </rPh>
    <rPh sb="28" eb="30">
      <t>ダイヒョウ</t>
    </rPh>
    <rPh sb="30" eb="32">
      <t>センシュ</t>
    </rPh>
    <rPh sb="33" eb="35">
      <t>スイセン</t>
    </rPh>
    <phoneticPr fontId="1"/>
  </si>
  <si>
    <t>申込〆切</t>
    <rPh sb="0" eb="2">
      <t>モウシコミ</t>
    </rPh>
    <rPh sb="2" eb="4">
      <t>シメキリ</t>
    </rPh>
    <phoneticPr fontId="1"/>
  </si>
  <si>
    <t>〆切後の受け付けは、お断りさせて頂きます。</t>
    <rPh sb="0" eb="2">
      <t>シメキリ</t>
    </rPh>
    <rPh sb="2" eb="3">
      <t>ゴ</t>
    </rPh>
    <rPh sb="4" eb="5">
      <t>ウ</t>
    </rPh>
    <rPh sb="6" eb="7">
      <t>ツ</t>
    </rPh>
    <rPh sb="11" eb="12">
      <t>コトワ</t>
    </rPh>
    <rPh sb="16" eb="17">
      <t>イタダ</t>
    </rPh>
    <phoneticPr fontId="1"/>
  </si>
  <si>
    <t>②3,4位トーナメント1位には賞品を贈ります。</t>
    <phoneticPr fontId="1"/>
  </si>
  <si>
    <t>＊今大会は当日受付にてチーム毎にまとめてお支払いください。</t>
  </si>
  <si>
    <t>この大会の上位入賞者は、第45回京都府民総体(11月13日)およびマスターズ大会(9月4日)の亀岡市代表選手として推薦されますが、総体･マスターズに出場を希望されない方も申し込み可能です。
なお、新型コロナウイルス感染症の拡大で、大会開催を中止する場合がありますのでご了承ください。その際は協会ホームページでお知らせします。(ホームページは「亀岡市卓球協会」←検索)</t>
    <rPh sb="25" eb="26">
      <t>ツキ</t>
    </rPh>
    <rPh sb="28" eb="29">
      <t>ニチ</t>
    </rPh>
    <rPh sb="42" eb="43">
      <t>ガツ</t>
    </rPh>
    <rPh sb="44" eb="45">
      <t>ニチ</t>
    </rPh>
    <rPh sb="65" eb="67">
      <t>ソウタイ</t>
    </rPh>
    <rPh sb="74" eb="76">
      <t>シュツジョウ</t>
    </rPh>
    <rPh sb="77" eb="79">
      <t>キボウ</t>
    </rPh>
    <rPh sb="83" eb="84">
      <t>カタ</t>
    </rPh>
    <rPh sb="85" eb="86">
      <t>モウ</t>
    </rPh>
    <rPh sb="87" eb="88">
      <t>コ</t>
    </rPh>
    <rPh sb="89" eb="91">
      <t>カノウ</t>
    </rPh>
    <rPh sb="155" eb="156">
      <t>シ</t>
    </rPh>
    <phoneticPr fontId="1"/>
  </si>
  <si>
    <t>府民総体</t>
    <rPh sb="0" eb="2">
      <t>フミン</t>
    </rPh>
    <rPh sb="2" eb="4">
      <t>ソウタイ</t>
    </rPh>
    <phoneticPr fontId="1"/>
  </si>
  <si>
    <t>マスターズ</t>
    <phoneticPr fontId="1"/>
  </si>
  <si>
    <t>出場可否(〇×)</t>
    <rPh sb="0" eb="2">
      <t>シュツジョウ</t>
    </rPh>
    <rPh sb="2" eb="4">
      <t>カヒ</t>
    </rPh>
    <phoneticPr fontId="1"/>
  </si>
  <si>
    <t>2023年4月１日時点で６０歳以上の方</t>
    <rPh sb="18" eb="19">
      <t>カタ</t>
    </rPh>
    <phoneticPr fontId="1"/>
  </si>
  <si>
    <t>マスターズ大会：9月4日(日)　会場：宮津市民体育館</t>
    <rPh sb="5" eb="7">
      <t>タイカイ</t>
    </rPh>
    <rPh sb="9" eb="10">
      <t>ガツ</t>
    </rPh>
    <rPh sb="11" eb="12">
      <t>ニチ</t>
    </rPh>
    <rPh sb="13" eb="14">
      <t>ニチ</t>
    </rPh>
    <rPh sb="16" eb="18">
      <t>カイジョウ</t>
    </rPh>
    <rPh sb="19" eb="21">
      <t>ミヤヅ</t>
    </rPh>
    <rPh sb="21" eb="23">
      <t>シミン</t>
    </rPh>
    <rPh sb="23" eb="26">
      <t>タイイクカン</t>
    </rPh>
    <phoneticPr fontId="1"/>
  </si>
  <si>
    <t>2023年4月１日時点で19歳以上の方</t>
    <rPh sb="18" eb="19">
      <t>カタ</t>
    </rPh>
    <phoneticPr fontId="1"/>
  </si>
  <si>
    <t>府民総体/マスターズ大会の亀岡市代表として推薦された時の出場可否を〇×で記載してください。</t>
    <rPh sb="0" eb="4">
      <t>フミンソウタイ</t>
    </rPh>
    <rPh sb="10" eb="12">
      <t>タイカイ</t>
    </rPh>
    <rPh sb="13" eb="16">
      <t>カメオカシ</t>
    </rPh>
    <rPh sb="16" eb="18">
      <t>ダイヒョウ</t>
    </rPh>
    <rPh sb="21" eb="23">
      <t>スイセン</t>
    </rPh>
    <rPh sb="26" eb="27">
      <t>トキ</t>
    </rPh>
    <rPh sb="28" eb="30">
      <t>シュツジョウ</t>
    </rPh>
    <rPh sb="30" eb="32">
      <t>カヒ</t>
    </rPh>
    <rPh sb="36" eb="38">
      <t>キサイ</t>
    </rPh>
    <phoneticPr fontId="1"/>
  </si>
  <si>
    <t>※府民総体/マスターズ大会の亀岡市代表として推薦された時の出場可否を申込書に〇×で記載してください。</t>
    <rPh sb="34" eb="37">
      <t>モウシコミショ</t>
    </rPh>
    <phoneticPr fontId="1"/>
  </si>
  <si>
    <r>
      <rPr>
        <b/>
        <sz val="11"/>
        <color rgb="FFFF0000"/>
        <rFont val="Yu Gothic"/>
        <family val="3"/>
        <charset val="128"/>
        <scheme val="minor"/>
      </rPr>
      <t>ランクの強い順に記入</t>
    </r>
    <r>
      <rPr>
        <sz val="11"/>
        <rFont val="Yu Gothic"/>
        <family val="2"/>
        <scheme val="minor"/>
      </rPr>
      <t>して下さい。用紙が不足する場合は、コピーして使ってください。</t>
    </r>
    <phoneticPr fontId="1"/>
  </si>
  <si>
    <t>マスターズ大会：9月4日(日)  　会場：宮津市民体育館</t>
    <rPh sb="5" eb="7">
      <t>タイカイ</t>
    </rPh>
    <rPh sb="9" eb="10">
      <t>ガツ</t>
    </rPh>
    <rPh sb="11" eb="12">
      <t>ニチ</t>
    </rPh>
    <rPh sb="13" eb="14">
      <t>ニチ</t>
    </rPh>
    <rPh sb="18" eb="20">
      <t>カイジョウ</t>
    </rPh>
    <rPh sb="21" eb="23">
      <t>ミヤヅ</t>
    </rPh>
    <rPh sb="23" eb="25">
      <t>シミン</t>
    </rPh>
    <rPh sb="25" eb="28">
      <t>タイイクカン</t>
    </rPh>
    <phoneticPr fontId="1"/>
  </si>
  <si>
    <t>府民総体：11月13日(日)　会場：伏見港公園総合体育館</t>
    <rPh sb="0" eb="2">
      <t>フミン</t>
    </rPh>
    <rPh sb="7" eb="8">
      <t>ガツ</t>
    </rPh>
    <rPh sb="10" eb="11">
      <t>ニチ</t>
    </rPh>
    <rPh sb="12" eb="13">
      <t>ニチ</t>
    </rPh>
    <rPh sb="15" eb="17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</si>
</sst>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8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14" fillId="0" borderId="0" xfId="0" applyNumberFormat="1" applyFont="1" applyAlignment="1"/>
    <xf numFmtId="177" fontId="14" fillId="0" borderId="0" xfId="0" applyNumberFormat="1" applyFont="1" applyAlignment="1"/>
    <xf numFmtId="177" fontId="2" fillId="0" borderId="0" xfId="0" applyNumberFormat="1" applyFont="1" applyAlignment="1"/>
    <xf numFmtId="179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8" fontId="6" fillId="0" borderId="0" xfId="0" applyNumberFormat="1" applyFont="1" applyAlignment="1">
      <alignment vertical="center"/>
    </xf>
    <xf numFmtId="57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78" fontId="6" fillId="0" borderId="0" xfId="0" applyNumberFormat="1" applyFont="1" applyAlignment="1"/>
    <xf numFmtId="178" fontId="6" fillId="0" borderId="11" xfId="0" applyNumberFormat="1" applyFont="1" applyBorder="1" applyAlignment="1"/>
    <xf numFmtId="176" fontId="1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5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X48"/>
  <sheetViews>
    <sheetView showZeros="0" zoomScaleNormal="100" zoomScaleSheetLayoutView="100" workbookViewId="0">
      <selection activeCell="AM16" sqref="AM16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37" width="3.875" style="1" hidden="1" customWidth="1"/>
    <col min="38" max="46" width="3.875" style="1" customWidth="1"/>
    <col min="47" max="16384" width="3.875" style="1"/>
  </cols>
  <sheetData>
    <row r="1" spans="1:37">
      <c r="A1" s="46" t="s">
        <v>0</v>
      </c>
      <c r="B1" s="47"/>
      <c r="U1" s="2" t="str">
        <f>AH3</f>
        <v>2022年5月吉日</v>
      </c>
    </row>
    <row r="2" spans="1:37">
      <c r="A2" s="33" t="str">
        <f>IF(B2="","",COUNTA(B$10:B20)&amp;".")</f>
        <v/>
      </c>
      <c r="Q2" s="3" t="s">
        <v>1</v>
      </c>
      <c r="V2" s="3"/>
      <c r="W2" s="3"/>
    </row>
    <row r="3" spans="1:37" ht="24">
      <c r="D3" s="27" t="str">
        <f>E10&amp;"のご案内"</f>
        <v>第3回 理事長杯卓球大会（第45回府民総体亀岡市予選会）のご案内</v>
      </c>
      <c r="AD3" s="1" t="s">
        <v>2</v>
      </c>
      <c r="AH3" s="1" t="s">
        <v>81</v>
      </c>
    </row>
    <row r="4" spans="1:37">
      <c r="A4" s="1" t="str">
        <f>"  "&amp;E10&amp;"を、下記の要領で開催致します。"</f>
        <v xml:space="preserve">  第3回 理事長杯卓球大会（第45回府民総体亀岡市予選会）を、下記の要領で開催致します。</v>
      </c>
      <c r="AD4" s="1" t="s">
        <v>3</v>
      </c>
      <c r="AH4" s="1" t="s">
        <v>82</v>
      </c>
    </row>
    <row r="5" spans="1:37">
      <c r="A5" s="50" t="s">
        <v>101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AD5" s="1" t="s">
        <v>4</v>
      </c>
      <c r="AH5" s="1">
        <v>3</v>
      </c>
    </row>
    <row r="6" spans="1:37" ht="18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AD6" s="1" t="s">
        <v>5</v>
      </c>
      <c r="AH6" s="48">
        <v>44734</v>
      </c>
      <c r="AI6" s="48"/>
      <c r="AJ6" s="48"/>
      <c r="AK6" s="48"/>
    </row>
    <row r="7" spans="1:37" ht="18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AD7" s="1" t="s">
        <v>6</v>
      </c>
      <c r="AH7" s="48">
        <v>44745</v>
      </c>
      <c r="AI7" s="48"/>
      <c r="AJ7" s="48"/>
      <c r="AK7" s="48"/>
    </row>
    <row r="8" spans="1:3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AD8" s="1" t="s">
        <v>7</v>
      </c>
      <c r="AH8" s="48">
        <v>44752</v>
      </c>
      <c r="AI8" s="48"/>
      <c r="AJ8" s="48"/>
      <c r="AK8" s="48"/>
    </row>
    <row r="9" spans="1:37" ht="18.75" customHeight="1">
      <c r="J9" s="4" t="s">
        <v>10</v>
      </c>
      <c r="AD9" s="1" t="s">
        <v>8</v>
      </c>
      <c r="AH9" s="49" t="s">
        <v>9</v>
      </c>
      <c r="AI9" s="49"/>
      <c r="AJ9" s="49"/>
    </row>
    <row r="10" spans="1:37" s="3" customFormat="1">
      <c r="A10" s="33" t="str">
        <f>IF(B10="","",COUNTA(B$10:B10)&amp;".")</f>
        <v>1.</v>
      </c>
      <c r="B10" s="1" t="s">
        <v>12</v>
      </c>
      <c r="C10" s="1"/>
      <c r="D10" s="1"/>
      <c r="E10" s="1" t="str">
        <f>"第"&amp;AH5&amp;"回 "&amp;AH4</f>
        <v>第3回 理事長杯卓球大会（第45回府民総体亀岡市予選会）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D10" s="1" t="s">
        <v>11</v>
      </c>
      <c r="AE10" s="1"/>
      <c r="AF10" s="1"/>
      <c r="AG10" s="1"/>
      <c r="AH10" s="1" t="s">
        <v>83</v>
      </c>
      <c r="AI10" s="1"/>
      <c r="AJ10" s="1"/>
      <c r="AK10" s="1"/>
    </row>
    <row r="11" spans="1:37">
      <c r="A11" s="33" t="str">
        <f>IF(B11="","",COUNTA(B$10:B11)&amp;".")</f>
        <v>2.</v>
      </c>
      <c r="B11" s="1" t="s">
        <v>15</v>
      </c>
      <c r="E11" s="1" t="s">
        <v>16</v>
      </c>
      <c r="AD11" s="1" t="s">
        <v>13</v>
      </c>
      <c r="AH11" s="1" t="s">
        <v>14</v>
      </c>
    </row>
    <row r="12" spans="1:37">
      <c r="A12" s="33" t="str">
        <f>IF(B12="","",COUNTA(B$10:B12)&amp;".")</f>
        <v>3.</v>
      </c>
      <c r="B12" s="1" t="s">
        <v>17</v>
      </c>
      <c r="E12" s="45">
        <f>AH8</f>
        <v>44752</v>
      </c>
      <c r="F12" s="45"/>
      <c r="G12" s="45"/>
      <c r="H12" s="45"/>
      <c r="I12" s="28" t="str">
        <f>"("&amp;TEXT(E12,"aaa")&amp;")"</f>
        <v>(日)</v>
      </c>
      <c r="J12" s="30" t="str">
        <f>AH9</f>
        <v>午前9:30</v>
      </c>
      <c r="K12" s="29"/>
      <c r="L12" s="30" t="s">
        <v>18</v>
      </c>
    </row>
    <row r="13" spans="1:37">
      <c r="A13" s="33" t="str">
        <f>IF(B13="","",COUNTA(B$10:B13)&amp;".")</f>
        <v>4.</v>
      </c>
      <c r="B13" s="1" t="s">
        <v>19</v>
      </c>
      <c r="E13" s="1" t="str">
        <f>AH10</f>
        <v>亀岡運動公園体育館・小フロア    （TEL 0771-25-0372）</v>
      </c>
    </row>
    <row r="14" spans="1:37">
      <c r="A14" s="34" t="str">
        <f>IF(B14="","",COUNTA(B$10:B14)&amp;".")</f>
        <v>5.</v>
      </c>
      <c r="B14" s="1" t="s">
        <v>20</v>
      </c>
      <c r="E14" s="1" t="s">
        <v>21</v>
      </c>
      <c r="O14" s="1" t="s">
        <v>107</v>
      </c>
    </row>
    <row r="15" spans="1:37">
      <c r="A15" s="34" t="str">
        <f>IF(B15="","",COUNTA(B$10:B15)&amp;".")</f>
        <v/>
      </c>
      <c r="F15" s="3" t="s">
        <v>95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37" ht="18.75" customHeight="1">
      <c r="A16" s="34" t="str">
        <f>IF(B16="","",COUNTA(B$10:B16)&amp;".")</f>
        <v/>
      </c>
      <c r="K16" s="18"/>
      <c r="L16" s="1" t="s">
        <v>112</v>
      </c>
      <c r="N16" s="24"/>
      <c r="O16" s="24"/>
      <c r="P16" s="24"/>
      <c r="Q16" s="24"/>
      <c r="R16" s="40"/>
      <c r="S16" s="40"/>
      <c r="T16" s="40"/>
      <c r="U16" s="18"/>
      <c r="V16" s="24"/>
      <c r="W16" s="24"/>
      <c r="X16" s="24"/>
    </row>
    <row r="17" spans="1:40">
      <c r="A17" s="34" t="str">
        <f>IF(B17="","",COUNTA(B$10:B17)&amp;".")</f>
        <v/>
      </c>
      <c r="E17" s="1" t="s">
        <v>22</v>
      </c>
      <c r="O17" s="1" t="s">
        <v>105</v>
      </c>
    </row>
    <row r="18" spans="1:40">
      <c r="A18" s="34" t="str">
        <f>IF(B18="","",COUNTA(B$10:B18)&amp;".")</f>
        <v/>
      </c>
      <c r="F18" s="3" t="s">
        <v>96</v>
      </c>
    </row>
    <row r="19" spans="1:40">
      <c r="A19" s="34" t="str">
        <f>IF(B19="","",COUNTA(B$10:B19)&amp;".")</f>
        <v/>
      </c>
      <c r="G19" s="24"/>
      <c r="H19" s="24"/>
      <c r="I19" s="24"/>
      <c r="J19" s="24"/>
      <c r="K19" s="24"/>
      <c r="L19" s="1" t="s">
        <v>106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40" ht="18.75" customHeight="1">
      <c r="A20" s="34" t="str">
        <f>IF(B20="","",COUNTA(B$10:B20)&amp;".")</f>
        <v/>
      </c>
      <c r="E20" s="50" t="s">
        <v>109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40" ht="18.75" customHeight="1">
      <c r="A21" s="3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40">
      <c r="A22" s="35" t="str">
        <f>IF(B22="","",COUNTA(B$6:B22)&amp;".")</f>
        <v>6.</v>
      </c>
      <c r="B22" s="36" t="s">
        <v>97</v>
      </c>
      <c r="C22" s="36"/>
      <c r="D22" s="36"/>
      <c r="E22" s="45">
        <f>AH6</f>
        <v>44734</v>
      </c>
      <c r="F22" s="45"/>
      <c r="G22" s="45"/>
      <c r="H22" s="45"/>
      <c r="I22" s="28" t="str">
        <f>"("&amp;TEXT(E22,"aaa")&amp;")"</f>
        <v>(水)</v>
      </c>
      <c r="J22" s="38"/>
      <c r="L22" s="39" t="s">
        <v>98</v>
      </c>
      <c r="P22" s="36"/>
      <c r="Q22" s="36"/>
      <c r="R22" s="36"/>
      <c r="S22" s="36"/>
      <c r="T22" s="36"/>
      <c r="U22" s="36"/>
      <c r="V22" s="36"/>
    </row>
    <row r="23" spans="1:40">
      <c r="A23" s="33" t="str">
        <f>IF(B23="","",COUNTA(B$10:B23)&amp;".")</f>
        <v>7.</v>
      </c>
      <c r="B23" s="1" t="s">
        <v>28</v>
      </c>
      <c r="E23" s="6" t="s">
        <v>29</v>
      </c>
      <c r="F23" s="6"/>
      <c r="G23" s="7"/>
      <c r="H23" s="7"/>
      <c r="I23" s="6"/>
      <c r="J23" s="8"/>
      <c r="K23" s="8"/>
      <c r="L23" s="8"/>
      <c r="M23" s="6"/>
      <c r="N23" s="6"/>
      <c r="O23" s="6"/>
      <c r="P23" s="6"/>
      <c r="Q23" s="6"/>
      <c r="R23" s="7"/>
      <c r="S23" s="7"/>
    </row>
    <row r="24" spans="1:40">
      <c r="A24" s="35"/>
      <c r="E24" s="6" t="s">
        <v>100</v>
      </c>
      <c r="F24" s="6"/>
      <c r="G24" s="7"/>
      <c r="H24" s="7"/>
      <c r="I24" s="6"/>
      <c r="J24" s="8"/>
      <c r="K24" s="8"/>
      <c r="L24" s="8"/>
      <c r="M24" s="6"/>
      <c r="N24" s="6"/>
      <c r="O24" s="6"/>
      <c r="P24" s="6"/>
      <c r="Q24" s="6"/>
      <c r="R24" s="7"/>
      <c r="S24" s="7"/>
    </row>
    <row r="25" spans="1:40">
      <c r="A25" s="35" t="str">
        <f>IF(B25="","",COUNTA(B$6:B25)&amp;".")</f>
        <v>8.</v>
      </c>
      <c r="B25" s="1" t="s">
        <v>32</v>
      </c>
      <c r="E25" s="1" t="s">
        <v>33</v>
      </c>
    </row>
    <row r="26" spans="1:40">
      <c r="A26" s="35" t="str">
        <f>IF(B26="","",COUNTA(B$6:B26)&amp;".")</f>
        <v/>
      </c>
      <c r="F26" s="1" t="s">
        <v>34</v>
      </c>
    </row>
    <row r="27" spans="1:40">
      <c r="A27" s="35" t="str">
        <f>IF(B27="","",COUNTA(B$6:B27)&amp;".")</f>
        <v/>
      </c>
      <c r="E27" s="1" t="s">
        <v>35</v>
      </c>
    </row>
    <row r="28" spans="1:40" ht="18.75" customHeight="1">
      <c r="A28" s="35" t="str">
        <f>IF(B28="","",COUNTA(B$6:B28)&amp;".")</f>
        <v/>
      </c>
      <c r="F28" s="1" t="s">
        <v>36</v>
      </c>
      <c r="AM28" s="51"/>
      <c r="AN28" s="51"/>
    </row>
    <row r="29" spans="1:40">
      <c r="A29" s="35" t="str">
        <f>IF(B29="","",COUNTA(B$6:B29)&amp;".")</f>
        <v/>
      </c>
      <c r="F29" s="1" t="s">
        <v>37</v>
      </c>
      <c r="O29" s="10"/>
      <c r="AM29" s="51"/>
      <c r="AN29" s="51"/>
    </row>
    <row r="30" spans="1:40">
      <c r="A30" s="33" t="str">
        <f>IF(B30="","",COUNTA(B$10:B30)&amp;".")</f>
        <v>9.</v>
      </c>
      <c r="B30" s="1" t="s">
        <v>23</v>
      </c>
      <c r="E30" s="1" t="s">
        <v>24</v>
      </c>
    </row>
    <row r="31" spans="1:40">
      <c r="A31" s="33" t="str">
        <f>IF(B31="","",COUNTA(B$10:B31)&amp;".")</f>
        <v/>
      </c>
      <c r="L31" s="1" t="s">
        <v>25</v>
      </c>
      <c r="AH31" s="5"/>
    </row>
    <row r="32" spans="1:40">
      <c r="A32" s="33" t="str">
        <f>IF(B32="","",COUNTA(B$10:B32)&amp;".")</f>
        <v/>
      </c>
      <c r="E32" s="1" t="s">
        <v>26</v>
      </c>
    </row>
    <row r="33" spans="1:50">
      <c r="A33" s="33" t="str">
        <f>IF(B33="","",COUNTA(B$10:B33)&amp;".")</f>
        <v/>
      </c>
      <c r="E33" s="1" t="s">
        <v>27</v>
      </c>
    </row>
    <row r="34" spans="1:50">
      <c r="A34" s="33" t="str">
        <f>IF(B34="","",COUNTA(B$10:B34)&amp;".")</f>
        <v>10.</v>
      </c>
      <c r="B34" s="1" t="s">
        <v>30</v>
      </c>
      <c r="E34" s="18" t="s">
        <v>31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50" ht="18.75" customHeight="1">
      <c r="A35" s="33" t="str">
        <f>IF(B35="","",COUNTA(B$10:B35)&amp;".")</f>
        <v/>
      </c>
      <c r="E35" s="18" t="s">
        <v>99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AM35" s="51"/>
      <c r="AN35" s="51"/>
    </row>
    <row r="36" spans="1:50" ht="18.75" customHeight="1">
      <c r="A36" s="35" t="str">
        <f>IF(B36="","",COUNTA(B$6:B36)&amp;".")</f>
        <v>11.</v>
      </c>
      <c r="B36" s="36" t="s">
        <v>84</v>
      </c>
      <c r="C36" s="36"/>
      <c r="D36" s="36"/>
      <c r="E36" s="36" t="s">
        <v>85</v>
      </c>
      <c r="F36" s="36"/>
    </row>
    <row r="37" spans="1:50" ht="18.75" customHeight="1">
      <c r="A37" s="35"/>
      <c r="B37" s="36"/>
      <c r="C37" s="36"/>
      <c r="D37" s="36"/>
      <c r="E37" s="52" t="s">
        <v>86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50" ht="18.75" customHeight="1">
      <c r="A38" s="35"/>
      <c r="B38" s="36"/>
      <c r="C38" s="36"/>
      <c r="D38" s="3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50" ht="18.75" customHeight="1">
      <c r="A39" s="35" t="str">
        <f>IF(B39="","",COUNTA(B$6:B39)&amp;".")</f>
        <v/>
      </c>
      <c r="B39" s="36"/>
      <c r="C39" s="36"/>
      <c r="D39" s="36"/>
      <c r="E39" s="36" t="s">
        <v>87</v>
      </c>
      <c r="F39" s="36"/>
    </row>
    <row r="40" spans="1:50" ht="18.75" customHeight="1">
      <c r="A40" s="35" t="str">
        <f>IF(B40="","",COUNTA(B$6:B40)&amp;".")</f>
        <v/>
      </c>
      <c r="B40" s="36"/>
      <c r="C40" s="36"/>
      <c r="D40" s="36"/>
      <c r="E40" s="36" t="s">
        <v>88</v>
      </c>
      <c r="F40" s="36"/>
      <c r="AM40" s="51"/>
      <c r="AN40" s="51"/>
    </row>
    <row r="41" spans="1:50">
      <c r="A41" s="35" t="str">
        <f>IF(B41="","",COUNTA(B$6:B41)&amp;".")</f>
        <v/>
      </c>
      <c r="B41" s="36"/>
      <c r="C41" s="36"/>
      <c r="D41" s="36"/>
      <c r="E41" s="36" t="s">
        <v>89</v>
      </c>
      <c r="F41" s="36"/>
    </row>
    <row r="42" spans="1:50" ht="18.75" customHeight="1">
      <c r="A42" s="35" t="str">
        <f>IF(B42="","",COUNTA(B$6:B42)&amp;".")</f>
        <v/>
      </c>
      <c r="B42" s="36"/>
      <c r="C42" s="36"/>
      <c r="D42" s="36"/>
      <c r="E42" s="36" t="s">
        <v>90</v>
      </c>
      <c r="F42" s="36"/>
    </row>
    <row r="43" spans="1:50" s="36" customFormat="1">
      <c r="A43" s="35" t="str">
        <f>IF(B43="","",COUNTA(B$6:B43)&amp;".")</f>
        <v/>
      </c>
      <c r="E43" s="36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>
      <c r="A44" s="35" t="str">
        <f>IF(B44="","",COUNTA(B$6:B44)&amp;".")</f>
        <v>12.</v>
      </c>
      <c r="B44" s="1" t="s">
        <v>39</v>
      </c>
      <c r="E44" s="1" t="s">
        <v>40</v>
      </c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>
      <c r="A45" s="35" t="str">
        <f>IF(B45="","",COUNTA(B$6:B45)&amp;".")</f>
        <v/>
      </c>
      <c r="E45" s="1" t="s">
        <v>41</v>
      </c>
      <c r="AH45" s="5"/>
    </row>
    <row r="46" spans="1:50">
      <c r="A46" s="35" t="str">
        <f>IF(B46="","",COUNTA(B$6:B46)&amp;".")</f>
        <v/>
      </c>
      <c r="E46" s="1" t="s">
        <v>92</v>
      </c>
    </row>
    <row r="47" spans="1:50">
      <c r="A47" s="35" t="str">
        <f>IF(B47="","",COUNTA(B$6:B47)&amp;".")</f>
        <v/>
      </c>
      <c r="E47" s="37" t="s">
        <v>93</v>
      </c>
    </row>
    <row r="48" spans="1:50" ht="18.75" customHeight="1">
      <c r="A48" s="35" t="str">
        <f>IF(B48="","",COUNTA(B$6:B48)&amp;".")</f>
        <v>13.</v>
      </c>
      <c r="B48" s="1" t="s">
        <v>38</v>
      </c>
      <c r="E48" s="1" t="s">
        <v>94</v>
      </c>
      <c r="X48" s="11" t="s">
        <v>42</v>
      </c>
    </row>
  </sheetData>
  <mergeCells count="14">
    <mergeCell ref="E20:X21"/>
    <mergeCell ref="AM40:AN40"/>
    <mergeCell ref="E22:H22"/>
    <mergeCell ref="AM28:AN28"/>
    <mergeCell ref="AM29:AN29"/>
    <mergeCell ref="AM35:AN35"/>
    <mergeCell ref="E37:X38"/>
    <mergeCell ref="E12:H12"/>
    <mergeCell ref="A1:B1"/>
    <mergeCell ref="AH6:AK6"/>
    <mergeCell ref="AH7:AK7"/>
    <mergeCell ref="AH8:AK8"/>
    <mergeCell ref="AH9:AJ9"/>
    <mergeCell ref="A5:X8"/>
  </mergeCells>
  <phoneticPr fontId="1"/>
  <pageMargins left="0.5" right="0.11811023622047245" top="0.35" bottom="0.11811023622047245" header="0.31496062992125984" footer="0.11811023622047245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AG49"/>
  <sheetViews>
    <sheetView showZeros="0" tabSelected="1" zoomScaleNormal="100" zoomScaleSheetLayoutView="100" workbookViewId="0">
      <selection activeCell="AM16" sqref="AM16"/>
    </sheetView>
  </sheetViews>
  <sheetFormatPr defaultRowHeight="18.75"/>
  <cols>
    <col min="1" max="31" width="4" customWidth="1"/>
    <col min="33" max="33" width="9.25" bestFit="1" customWidth="1"/>
  </cols>
  <sheetData>
    <row r="1" spans="1:25" s="1" customFormat="1" ht="27" customHeight="1">
      <c r="C1" s="8"/>
      <c r="D1" s="12" t="str">
        <f>大会案内!E10&amp;"参加申込書"</f>
        <v>第3回 理事長杯卓球大会（第45回府民総体亀岡市予選会）参加申込書</v>
      </c>
      <c r="E1" s="8"/>
      <c r="G1" s="13"/>
      <c r="H1" s="13"/>
      <c r="I1" s="13"/>
      <c r="J1" s="13"/>
      <c r="K1" s="13"/>
      <c r="L1" s="13"/>
      <c r="M1" s="8"/>
      <c r="N1" s="8"/>
    </row>
    <row r="2" spans="1:25" s="1" customFormat="1">
      <c r="B2" s="11"/>
      <c r="C2" s="14"/>
      <c r="D2" s="14"/>
      <c r="E2" s="14"/>
      <c r="F2" s="14"/>
      <c r="G2" s="14"/>
      <c r="H2" s="14"/>
      <c r="I2" s="14"/>
      <c r="J2" s="14"/>
      <c r="M2" s="11"/>
      <c r="N2" s="14"/>
      <c r="O2" s="60">
        <f>大会案内!AH8</f>
        <v>44752</v>
      </c>
      <c r="P2" s="60"/>
      <c r="Q2" s="2" t="str">
        <f>"("&amp;TEXT(O2,"aaa")&amp;")"</f>
        <v>(日)</v>
      </c>
      <c r="R2" s="6" t="s">
        <v>43</v>
      </c>
      <c r="T2" s="60">
        <f>大会案内!AH6</f>
        <v>44734</v>
      </c>
      <c r="U2" s="60"/>
      <c r="V2" s="3" t="str">
        <f>"("&amp;TEXT(T2,"aaa")&amp;")"</f>
        <v>(水)</v>
      </c>
      <c r="W2" s="6" t="s">
        <v>44</v>
      </c>
    </row>
    <row r="3" spans="1:25" s="18" customFormat="1" ht="33.75" customHeight="1">
      <c r="A3" s="71" t="s">
        <v>45</v>
      </c>
      <c r="B3" s="71"/>
      <c r="C3" s="64"/>
      <c r="D3" s="65"/>
      <c r="E3" s="65"/>
      <c r="F3" s="65"/>
      <c r="G3" s="65"/>
      <c r="H3" s="65"/>
      <c r="I3" s="65"/>
      <c r="J3" s="66"/>
      <c r="K3" s="17"/>
      <c r="M3" s="19" t="s">
        <v>46</v>
      </c>
      <c r="N3" s="64"/>
      <c r="O3" s="65"/>
      <c r="P3" s="65"/>
      <c r="Q3" s="65"/>
      <c r="R3" s="66"/>
      <c r="S3" s="20" t="s">
        <v>47</v>
      </c>
      <c r="T3" s="64"/>
      <c r="U3" s="65"/>
      <c r="V3" s="65"/>
      <c r="W3" s="65"/>
      <c r="X3" s="66"/>
      <c r="Y3" s="17"/>
    </row>
    <row r="4" spans="1:25" s="1" customFormat="1" ht="3" customHeight="1">
      <c r="B4" s="11"/>
      <c r="C4" s="21"/>
      <c r="D4" s="14"/>
      <c r="E4" s="14"/>
      <c r="F4" s="14"/>
      <c r="G4" s="14"/>
      <c r="H4" s="14"/>
      <c r="I4" s="14"/>
      <c r="J4" s="14"/>
      <c r="M4" s="11"/>
      <c r="N4" s="14"/>
      <c r="O4" s="14"/>
      <c r="P4" s="14"/>
      <c r="Q4" s="14"/>
      <c r="R4" s="15"/>
      <c r="S4" s="16"/>
      <c r="T4" s="16"/>
      <c r="U4" s="16"/>
      <c r="V4" s="16"/>
      <c r="W4" s="16"/>
      <c r="X4" s="8"/>
    </row>
    <row r="5" spans="1:25" s="18" customFormat="1" ht="33.75" customHeight="1">
      <c r="A5" s="70" t="s">
        <v>48</v>
      </c>
      <c r="B5" s="71"/>
      <c r="C5" s="32" t="s">
        <v>49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17"/>
    </row>
    <row r="6" spans="1:25" s="1" customFormat="1" ht="3" customHeight="1">
      <c r="N6" s="8"/>
      <c r="R6" s="8"/>
      <c r="T6" s="8"/>
      <c r="X6" s="8"/>
    </row>
    <row r="7" spans="1:25" s="18" customFormat="1" ht="33.75" customHeight="1">
      <c r="M7" s="19" t="s">
        <v>50</v>
      </c>
      <c r="N7" s="64"/>
      <c r="O7" s="65"/>
      <c r="P7" s="65"/>
      <c r="Q7" s="65"/>
      <c r="R7" s="66"/>
      <c r="S7" s="20" t="s">
        <v>47</v>
      </c>
      <c r="T7" s="64"/>
      <c r="U7" s="65"/>
      <c r="V7" s="65"/>
      <c r="W7" s="65"/>
      <c r="X7" s="66"/>
      <c r="Y7" s="17"/>
    </row>
    <row r="8" spans="1:25" s="1" customFormat="1" ht="2.25" customHeight="1">
      <c r="N8" s="8"/>
      <c r="R8" s="8"/>
      <c r="T8" s="8"/>
      <c r="X8" s="8"/>
    </row>
    <row r="9" spans="1:25" s="1" customFormat="1">
      <c r="C9" s="36" t="s">
        <v>110</v>
      </c>
    </row>
    <row r="10" spans="1:25" s="1" customFormat="1">
      <c r="C10" s="1" t="s">
        <v>51</v>
      </c>
    </row>
    <row r="11" spans="1:25" s="1" customFormat="1">
      <c r="C11" s="1" t="s">
        <v>108</v>
      </c>
    </row>
    <row r="12" spans="1:25" s="1" customFormat="1">
      <c r="F12" s="43"/>
      <c r="G12" s="43"/>
      <c r="H12" s="43"/>
      <c r="I12" s="3"/>
      <c r="J12" s="1" t="s">
        <v>112</v>
      </c>
    </row>
    <row r="13" spans="1:25" s="1" customFormat="1">
      <c r="F13" s="44"/>
      <c r="G13" s="44"/>
      <c r="H13" s="44"/>
      <c r="I13" s="3"/>
      <c r="J13" s="1" t="s">
        <v>111</v>
      </c>
    </row>
    <row r="14" spans="1:25" s="18" customFormat="1" ht="12.75" customHeight="1">
      <c r="C14" s="53"/>
      <c r="D14" s="69" t="s">
        <v>52</v>
      </c>
      <c r="E14" s="69"/>
      <c r="F14" s="69"/>
      <c r="G14" s="69"/>
      <c r="H14" s="69"/>
      <c r="I14" s="53" t="s">
        <v>53</v>
      </c>
      <c r="J14" s="53"/>
      <c r="K14" s="53" t="s">
        <v>54</v>
      </c>
      <c r="L14" s="53"/>
      <c r="M14" s="53"/>
      <c r="N14" s="53"/>
      <c r="O14" s="72" t="s">
        <v>55</v>
      </c>
      <c r="P14" s="73"/>
      <c r="Q14" s="74" t="s">
        <v>56</v>
      </c>
      <c r="R14" s="53"/>
      <c r="S14" s="53" t="s">
        <v>104</v>
      </c>
      <c r="T14" s="53"/>
      <c r="U14" s="53"/>
      <c r="V14" s="53"/>
      <c r="W14" s="17"/>
      <c r="X14" s="17"/>
    </row>
    <row r="15" spans="1:25" s="18" customFormat="1" ht="21.75" customHeight="1">
      <c r="C15" s="53"/>
      <c r="D15" s="67" t="s">
        <v>57</v>
      </c>
      <c r="E15" s="67"/>
      <c r="F15" s="67"/>
      <c r="G15" s="67"/>
      <c r="H15" s="67"/>
      <c r="I15" s="53"/>
      <c r="J15" s="53"/>
      <c r="K15" s="68" t="s">
        <v>58</v>
      </c>
      <c r="L15" s="68"/>
      <c r="M15" s="68" t="s">
        <v>59</v>
      </c>
      <c r="N15" s="68"/>
      <c r="O15" s="73"/>
      <c r="P15" s="73"/>
      <c r="Q15" s="53"/>
      <c r="R15" s="53"/>
      <c r="S15" s="68" t="s">
        <v>102</v>
      </c>
      <c r="T15" s="68"/>
      <c r="U15" s="68" t="s">
        <v>103</v>
      </c>
      <c r="V15" s="68"/>
    </row>
    <row r="16" spans="1:25" s="18" customFormat="1" ht="12.75" customHeight="1">
      <c r="C16" s="53">
        <v>1</v>
      </c>
      <c r="D16" s="54"/>
      <c r="E16" s="54"/>
      <c r="F16" s="54"/>
      <c r="G16" s="54"/>
      <c r="H16" s="54"/>
      <c r="I16" s="55"/>
      <c r="J16" s="56"/>
      <c r="K16" s="56"/>
      <c r="L16" s="56"/>
      <c r="M16" s="57"/>
      <c r="N16" s="58"/>
      <c r="O16" s="56"/>
      <c r="P16" s="56"/>
      <c r="Q16" s="57"/>
      <c r="R16" s="57"/>
      <c r="S16" s="56"/>
      <c r="T16" s="56"/>
      <c r="U16" s="57"/>
      <c r="V16" s="57"/>
    </row>
    <row r="17" spans="3:33" s="18" customFormat="1" ht="21.75" customHeight="1">
      <c r="C17" s="53"/>
      <c r="D17" s="59"/>
      <c r="E17" s="59"/>
      <c r="F17" s="59"/>
      <c r="G17" s="59"/>
      <c r="H17" s="59"/>
      <c r="I17" s="56"/>
      <c r="J17" s="56"/>
      <c r="K17" s="56"/>
      <c r="L17" s="56"/>
      <c r="M17" s="57"/>
      <c r="N17" s="58"/>
      <c r="O17" s="56"/>
      <c r="P17" s="56"/>
      <c r="Q17" s="57"/>
      <c r="R17" s="57"/>
      <c r="S17" s="56"/>
      <c r="T17" s="56"/>
      <c r="U17" s="57"/>
      <c r="V17" s="57"/>
      <c r="AF17" s="41"/>
      <c r="AG17" s="42"/>
    </row>
    <row r="18" spans="3:33" s="18" customFormat="1" ht="12.75" customHeight="1">
      <c r="C18" s="53">
        <v>2</v>
      </c>
      <c r="D18" s="54"/>
      <c r="E18" s="54"/>
      <c r="F18" s="54"/>
      <c r="G18" s="54"/>
      <c r="H18" s="54"/>
      <c r="I18" s="55"/>
      <c r="J18" s="56"/>
      <c r="K18" s="56"/>
      <c r="L18" s="56"/>
      <c r="M18" s="57"/>
      <c r="N18" s="58"/>
      <c r="O18" s="56"/>
      <c r="P18" s="56"/>
      <c r="Q18" s="57"/>
      <c r="R18" s="57"/>
      <c r="S18" s="56"/>
      <c r="T18" s="56"/>
      <c r="U18" s="57"/>
      <c r="V18" s="57"/>
    </row>
    <row r="19" spans="3:33" s="18" customFormat="1" ht="21.75" customHeight="1">
      <c r="C19" s="53"/>
      <c r="D19" s="59"/>
      <c r="E19" s="59"/>
      <c r="F19" s="59"/>
      <c r="G19" s="59"/>
      <c r="H19" s="59"/>
      <c r="I19" s="56"/>
      <c r="J19" s="56"/>
      <c r="K19" s="56"/>
      <c r="L19" s="56"/>
      <c r="M19" s="57"/>
      <c r="N19" s="58"/>
      <c r="O19" s="56"/>
      <c r="P19" s="56"/>
      <c r="Q19" s="57"/>
      <c r="R19" s="57"/>
      <c r="S19" s="56"/>
      <c r="T19" s="56"/>
      <c r="U19" s="57"/>
      <c r="V19" s="57"/>
    </row>
    <row r="20" spans="3:33" s="18" customFormat="1" ht="12.75" customHeight="1">
      <c r="C20" s="53">
        <v>3</v>
      </c>
      <c r="D20" s="54"/>
      <c r="E20" s="54"/>
      <c r="F20" s="54"/>
      <c r="G20" s="54"/>
      <c r="H20" s="54"/>
      <c r="I20" s="55"/>
      <c r="J20" s="56"/>
      <c r="K20" s="56"/>
      <c r="L20" s="56"/>
      <c r="M20" s="57"/>
      <c r="N20" s="58"/>
      <c r="O20" s="56"/>
      <c r="P20" s="56"/>
      <c r="Q20" s="57"/>
      <c r="R20" s="57"/>
      <c r="S20" s="56"/>
      <c r="T20" s="56"/>
      <c r="U20" s="57"/>
      <c r="V20" s="57"/>
    </row>
    <row r="21" spans="3:33" s="18" customFormat="1" ht="21.75" customHeight="1">
      <c r="C21" s="53"/>
      <c r="D21" s="59"/>
      <c r="E21" s="59"/>
      <c r="F21" s="59"/>
      <c r="G21" s="59"/>
      <c r="H21" s="59"/>
      <c r="I21" s="56"/>
      <c r="J21" s="56"/>
      <c r="K21" s="56"/>
      <c r="L21" s="56"/>
      <c r="M21" s="57"/>
      <c r="N21" s="58"/>
      <c r="O21" s="56"/>
      <c r="P21" s="56"/>
      <c r="Q21" s="57"/>
      <c r="R21" s="57"/>
      <c r="S21" s="56"/>
      <c r="T21" s="56"/>
      <c r="U21" s="57"/>
      <c r="V21" s="57"/>
    </row>
    <row r="22" spans="3:33" s="18" customFormat="1" ht="12.75" customHeight="1">
      <c r="C22" s="53">
        <v>4</v>
      </c>
      <c r="D22" s="54"/>
      <c r="E22" s="54"/>
      <c r="F22" s="54"/>
      <c r="G22" s="54"/>
      <c r="H22" s="54"/>
      <c r="I22" s="55"/>
      <c r="J22" s="56"/>
      <c r="K22" s="56"/>
      <c r="L22" s="56"/>
      <c r="M22" s="57"/>
      <c r="N22" s="58"/>
      <c r="O22" s="56"/>
      <c r="P22" s="56"/>
      <c r="Q22" s="57"/>
      <c r="R22" s="57"/>
      <c r="S22" s="56"/>
      <c r="T22" s="56"/>
      <c r="U22" s="57"/>
      <c r="V22" s="57"/>
    </row>
    <row r="23" spans="3:33" s="18" customFormat="1" ht="21.75" customHeight="1">
      <c r="C23" s="53"/>
      <c r="D23" s="59"/>
      <c r="E23" s="59"/>
      <c r="F23" s="59"/>
      <c r="G23" s="59"/>
      <c r="H23" s="59"/>
      <c r="I23" s="56"/>
      <c r="J23" s="56"/>
      <c r="K23" s="56"/>
      <c r="L23" s="56"/>
      <c r="M23" s="57"/>
      <c r="N23" s="58"/>
      <c r="O23" s="56"/>
      <c r="P23" s="56"/>
      <c r="Q23" s="57"/>
      <c r="R23" s="57"/>
      <c r="S23" s="56"/>
      <c r="T23" s="56"/>
      <c r="U23" s="57"/>
      <c r="V23" s="57"/>
    </row>
    <row r="24" spans="3:33" s="18" customFormat="1" ht="12.75" customHeight="1">
      <c r="C24" s="53">
        <v>5</v>
      </c>
      <c r="D24" s="54"/>
      <c r="E24" s="54"/>
      <c r="F24" s="54"/>
      <c r="G24" s="54"/>
      <c r="H24" s="54"/>
      <c r="I24" s="55"/>
      <c r="J24" s="56"/>
      <c r="K24" s="56"/>
      <c r="L24" s="56"/>
      <c r="M24" s="57"/>
      <c r="N24" s="58"/>
      <c r="O24" s="56"/>
      <c r="P24" s="56"/>
      <c r="Q24" s="57"/>
      <c r="R24" s="57"/>
      <c r="S24" s="56"/>
      <c r="T24" s="56"/>
      <c r="U24" s="57"/>
      <c r="V24" s="57"/>
    </row>
    <row r="25" spans="3:33" s="18" customFormat="1" ht="21.75" customHeight="1">
      <c r="C25" s="53"/>
      <c r="D25" s="59"/>
      <c r="E25" s="59"/>
      <c r="F25" s="59"/>
      <c r="G25" s="59"/>
      <c r="H25" s="59"/>
      <c r="I25" s="56"/>
      <c r="J25" s="56"/>
      <c r="K25" s="56"/>
      <c r="L25" s="56"/>
      <c r="M25" s="57"/>
      <c r="N25" s="58"/>
      <c r="O25" s="56"/>
      <c r="P25" s="56"/>
      <c r="Q25" s="57"/>
      <c r="R25" s="57"/>
      <c r="S25" s="56"/>
      <c r="T25" s="56"/>
      <c r="U25" s="57"/>
      <c r="V25" s="57"/>
    </row>
    <row r="26" spans="3:33" s="18" customFormat="1" ht="12.75" customHeight="1">
      <c r="C26" s="53">
        <v>6</v>
      </c>
      <c r="D26" s="54"/>
      <c r="E26" s="54"/>
      <c r="F26" s="54"/>
      <c r="G26" s="54"/>
      <c r="H26" s="54"/>
      <c r="I26" s="55"/>
      <c r="J26" s="56"/>
      <c r="K26" s="56"/>
      <c r="L26" s="56"/>
      <c r="M26" s="57"/>
      <c r="N26" s="58"/>
      <c r="O26" s="56"/>
      <c r="P26" s="56"/>
      <c r="Q26" s="57"/>
      <c r="R26" s="57"/>
      <c r="S26" s="56"/>
      <c r="T26" s="56"/>
      <c r="U26" s="57"/>
      <c r="V26" s="57"/>
    </row>
    <row r="27" spans="3:33" s="18" customFormat="1" ht="21.75" customHeight="1">
      <c r="C27" s="53"/>
      <c r="D27" s="59"/>
      <c r="E27" s="59"/>
      <c r="F27" s="59"/>
      <c r="G27" s="59"/>
      <c r="H27" s="59"/>
      <c r="I27" s="56"/>
      <c r="J27" s="56"/>
      <c r="K27" s="56"/>
      <c r="L27" s="56"/>
      <c r="M27" s="57"/>
      <c r="N27" s="58"/>
      <c r="O27" s="56"/>
      <c r="P27" s="56"/>
      <c r="Q27" s="57"/>
      <c r="R27" s="57"/>
      <c r="S27" s="56"/>
      <c r="T27" s="56"/>
      <c r="U27" s="57"/>
      <c r="V27" s="57"/>
    </row>
    <row r="28" spans="3:33" s="18" customFormat="1" ht="12.75" customHeight="1">
      <c r="C28" s="53">
        <v>7</v>
      </c>
      <c r="D28" s="54"/>
      <c r="E28" s="54"/>
      <c r="F28" s="54"/>
      <c r="G28" s="54"/>
      <c r="H28" s="54"/>
      <c r="I28" s="55"/>
      <c r="J28" s="56"/>
      <c r="K28" s="56"/>
      <c r="L28" s="56"/>
      <c r="M28" s="57"/>
      <c r="N28" s="58"/>
      <c r="O28" s="56"/>
      <c r="P28" s="56"/>
      <c r="Q28" s="57"/>
      <c r="R28" s="57"/>
      <c r="S28" s="56"/>
      <c r="T28" s="56"/>
      <c r="U28" s="57"/>
      <c r="V28" s="57"/>
    </row>
    <row r="29" spans="3:33" s="18" customFormat="1" ht="21.75" customHeight="1">
      <c r="C29" s="53"/>
      <c r="D29" s="59"/>
      <c r="E29" s="59"/>
      <c r="F29" s="59"/>
      <c r="G29" s="59"/>
      <c r="H29" s="59"/>
      <c r="I29" s="56"/>
      <c r="J29" s="56"/>
      <c r="K29" s="56"/>
      <c r="L29" s="56"/>
      <c r="M29" s="57"/>
      <c r="N29" s="58"/>
      <c r="O29" s="56"/>
      <c r="P29" s="56"/>
      <c r="Q29" s="57"/>
      <c r="R29" s="57"/>
      <c r="S29" s="56"/>
      <c r="T29" s="56"/>
      <c r="U29" s="57"/>
      <c r="V29" s="57"/>
    </row>
    <row r="30" spans="3:33" s="18" customFormat="1" ht="12.75" customHeight="1">
      <c r="C30" s="53">
        <v>8</v>
      </c>
      <c r="D30" s="54"/>
      <c r="E30" s="54"/>
      <c r="F30" s="54"/>
      <c r="G30" s="54"/>
      <c r="H30" s="54"/>
      <c r="I30" s="55"/>
      <c r="J30" s="56"/>
      <c r="K30" s="56"/>
      <c r="L30" s="56"/>
      <c r="M30" s="57"/>
      <c r="N30" s="58"/>
      <c r="O30" s="56"/>
      <c r="P30" s="56"/>
      <c r="Q30" s="57"/>
      <c r="R30" s="57"/>
      <c r="S30" s="56"/>
      <c r="T30" s="56"/>
      <c r="U30" s="57"/>
      <c r="V30" s="57"/>
    </row>
    <row r="31" spans="3:33" s="18" customFormat="1" ht="21.75" customHeight="1">
      <c r="C31" s="53"/>
      <c r="D31" s="59"/>
      <c r="E31" s="59"/>
      <c r="F31" s="59"/>
      <c r="G31" s="59"/>
      <c r="H31" s="59"/>
      <c r="I31" s="56"/>
      <c r="J31" s="56"/>
      <c r="K31" s="56"/>
      <c r="L31" s="56"/>
      <c r="M31" s="57"/>
      <c r="N31" s="58"/>
      <c r="O31" s="56"/>
      <c r="P31" s="56"/>
      <c r="Q31" s="57"/>
      <c r="R31" s="57"/>
      <c r="S31" s="56"/>
      <c r="T31" s="56"/>
      <c r="U31" s="57"/>
      <c r="V31" s="57"/>
    </row>
    <row r="32" spans="3:33" s="18" customFormat="1" ht="12.75" customHeight="1">
      <c r="C32" s="53">
        <v>9</v>
      </c>
      <c r="D32" s="54"/>
      <c r="E32" s="54"/>
      <c r="F32" s="54"/>
      <c r="G32" s="54"/>
      <c r="H32" s="54"/>
      <c r="I32" s="55"/>
      <c r="J32" s="56"/>
      <c r="K32" s="56"/>
      <c r="L32" s="56"/>
      <c r="M32" s="57"/>
      <c r="N32" s="58"/>
      <c r="O32" s="56"/>
      <c r="P32" s="56"/>
      <c r="Q32" s="57"/>
      <c r="R32" s="57"/>
      <c r="S32" s="56"/>
      <c r="T32" s="56"/>
      <c r="U32" s="57"/>
      <c r="V32" s="57"/>
    </row>
    <row r="33" spans="1:23" s="18" customFormat="1" ht="21.75" customHeight="1">
      <c r="C33" s="53"/>
      <c r="D33" s="59"/>
      <c r="E33" s="59"/>
      <c r="F33" s="59"/>
      <c r="G33" s="59"/>
      <c r="H33" s="59"/>
      <c r="I33" s="56"/>
      <c r="J33" s="56"/>
      <c r="K33" s="56"/>
      <c r="L33" s="56"/>
      <c r="M33" s="57"/>
      <c r="N33" s="58"/>
      <c r="O33" s="56"/>
      <c r="P33" s="56"/>
      <c r="Q33" s="57"/>
      <c r="R33" s="57"/>
      <c r="S33" s="56"/>
      <c r="T33" s="56"/>
      <c r="U33" s="57"/>
      <c r="V33" s="57"/>
    </row>
    <row r="34" spans="1:23" s="18" customFormat="1" ht="12.75" customHeight="1">
      <c r="C34" s="53">
        <v>10</v>
      </c>
      <c r="D34" s="54"/>
      <c r="E34" s="54"/>
      <c r="F34" s="54"/>
      <c r="G34" s="54"/>
      <c r="H34" s="54"/>
      <c r="I34" s="55"/>
      <c r="J34" s="56"/>
      <c r="K34" s="56"/>
      <c r="L34" s="56"/>
      <c r="M34" s="57"/>
      <c r="N34" s="58"/>
      <c r="O34" s="56"/>
      <c r="P34" s="56"/>
      <c r="Q34" s="57"/>
      <c r="R34" s="57"/>
      <c r="S34" s="56"/>
      <c r="T34" s="56"/>
      <c r="U34" s="57"/>
      <c r="V34" s="57"/>
    </row>
    <row r="35" spans="1:23" s="18" customFormat="1" ht="21.75" customHeight="1">
      <c r="C35" s="53"/>
      <c r="D35" s="59"/>
      <c r="E35" s="59"/>
      <c r="F35" s="59"/>
      <c r="G35" s="59"/>
      <c r="H35" s="59"/>
      <c r="I35" s="56"/>
      <c r="J35" s="56"/>
      <c r="K35" s="56"/>
      <c r="L35" s="56"/>
      <c r="M35" s="57"/>
      <c r="N35" s="58"/>
      <c r="O35" s="56"/>
      <c r="P35" s="56"/>
      <c r="Q35" s="57"/>
      <c r="R35" s="57"/>
      <c r="S35" s="56"/>
      <c r="T35" s="56"/>
      <c r="U35" s="57"/>
      <c r="V35" s="57"/>
    </row>
    <row r="36" spans="1:23" s="18" customFormat="1" ht="12.75" customHeight="1">
      <c r="C36" s="53">
        <v>11</v>
      </c>
      <c r="D36" s="54"/>
      <c r="E36" s="54"/>
      <c r="F36" s="54"/>
      <c r="G36" s="54"/>
      <c r="H36" s="54"/>
      <c r="I36" s="55"/>
      <c r="J36" s="56"/>
      <c r="K36" s="56"/>
      <c r="L36" s="56"/>
      <c r="M36" s="57"/>
      <c r="N36" s="58"/>
      <c r="O36" s="56"/>
      <c r="P36" s="56"/>
      <c r="Q36" s="57"/>
      <c r="R36" s="57"/>
      <c r="S36" s="56"/>
      <c r="T36" s="56"/>
      <c r="U36" s="57"/>
      <c r="V36" s="57"/>
    </row>
    <row r="37" spans="1:23" s="18" customFormat="1" ht="21.75" customHeight="1">
      <c r="C37" s="53"/>
      <c r="D37" s="59"/>
      <c r="E37" s="59"/>
      <c r="F37" s="59"/>
      <c r="G37" s="59"/>
      <c r="H37" s="59"/>
      <c r="I37" s="56"/>
      <c r="J37" s="56"/>
      <c r="K37" s="56"/>
      <c r="L37" s="56"/>
      <c r="M37" s="57"/>
      <c r="N37" s="58"/>
      <c r="O37" s="56"/>
      <c r="P37" s="56"/>
      <c r="Q37" s="57"/>
      <c r="R37" s="57"/>
      <c r="S37" s="56"/>
      <c r="T37" s="56"/>
      <c r="U37" s="57"/>
      <c r="V37" s="57"/>
    </row>
    <row r="38" spans="1:23" s="1" customFormat="1" ht="21.75" customHeight="1">
      <c r="A38" s="1" t="s">
        <v>60</v>
      </c>
    </row>
    <row r="39" spans="1:23" s="1" customFormat="1" ht="21.75" customHeight="1">
      <c r="A39" s="22" t="s">
        <v>61</v>
      </c>
      <c r="N39" s="22" t="s">
        <v>62</v>
      </c>
      <c r="U39" s="100"/>
      <c r="V39" s="101"/>
      <c r="W39" s="101"/>
    </row>
    <row r="40" spans="1:23" s="1" customFormat="1" ht="21.75" customHeight="1">
      <c r="B40" s="96" t="s">
        <v>63</v>
      </c>
      <c r="C40" s="96"/>
      <c r="D40" s="96"/>
      <c r="E40" s="97" t="s">
        <v>64</v>
      </c>
      <c r="F40" s="98"/>
      <c r="G40" s="99"/>
      <c r="H40" s="97" t="s">
        <v>65</v>
      </c>
      <c r="I40" s="99"/>
      <c r="J40" s="97" t="s">
        <v>66</v>
      </c>
      <c r="K40" s="98"/>
      <c r="L40" s="99"/>
      <c r="O40" s="61" t="s">
        <v>67</v>
      </c>
      <c r="P40" s="62"/>
      <c r="Q40" s="62"/>
      <c r="R40" s="61" t="s">
        <v>68</v>
      </c>
      <c r="S40" s="62"/>
      <c r="T40" s="63"/>
      <c r="U40" s="61" t="s">
        <v>69</v>
      </c>
      <c r="V40" s="62"/>
      <c r="W40" s="63"/>
    </row>
    <row r="41" spans="1:23" s="1" customFormat="1" ht="21.75" customHeight="1">
      <c r="B41" s="64" t="s">
        <v>70</v>
      </c>
      <c r="C41" s="65"/>
      <c r="D41" s="66"/>
      <c r="E41" s="64"/>
      <c r="F41" s="65"/>
      <c r="G41" s="23" t="s">
        <v>71</v>
      </c>
      <c r="H41" s="102">
        <v>900</v>
      </c>
      <c r="I41" s="103"/>
      <c r="J41" s="104">
        <f>E41*H41</f>
        <v>0</v>
      </c>
      <c r="K41" s="105"/>
      <c r="L41" s="31" t="s">
        <v>72</v>
      </c>
      <c r="O41" s="91" t="s">
        <v>73</v>
      </c>
      <c r="P41" s="92"/>
      <c r="Q41" s="92"/>
      <c r="R41" s="77"/>
      <c r="S41" s="78"/>
      <c r="T41" s="83" t="s">
        <v>71</v>
      </c>
      <c r="U41" s="85"/>
      <c r="V41" s="86"/>
      <c r="W41" s="87"/>
    </row>
    <row r="42" spans="1:23" s="1" customFormat="1" ht="21.75" customHeight="1">
      <c r="B42" s="64" t="s">
        <v>74</v>
      </c>
      <c r="C42" s="65"/>
      <c r="D42" s="66"/>
      <c r="E42" s="64"/>
      <c r="F42" s="65"/>
      <c r="G42" s="23" t="s">
        <v>71</v>
      </c>
      <c r="H42" s="102">
        <v>1000</v>
      </c>
      <c r="I42" s="103"/>
      <c r="J42" s="104">
        <f>E42*H42</f>
        <v>0</v>
      </c>
      <c r="K42" s="105"/>
      <c r="L42" s="31" t="s">
        <v>72</v>
      </c>
      <c r="O42" s="93" t="s">
        <v>75</v>
      </c>
      <c r="P42" s="94"/>
      <c r="Q42" s="94"/>
      <c r="R42" s="79"/>
      <c r="S42" s="80"/>
      <c r="T42" s="110"/>
      <c r="U42" s="88"/>
      <c r="V42" s="89"/>
      <c r="W42" s="90"/>
    </row>
    <row r="43" spans="1:23" s="1" customFormat="1" ht="21.75" customHeight="1">
      <c r="B43" s="64" t="s">
        <v>76</v>
      </c>
      <c r="C43" s="65"/>
      <c r="D43" s="66"/>
      <c r="E43" s="64"/>
      <c r="F43" s="65"/>
      <c r="G43" s="23" t="s">
        <v>71</v>
      </c>
      <c r="H43" s="102">
        <v>650</v>
      </c>
      <c r="I43" s="103"/>
      <c r="J43" s="104">
        <f>E43*H43</f>
        <v>0</v>
      </c>
      <c r="K43" s="105"/>
      <c r="L43" s="31" t="s">
        <v>72</v>
      </c>
      <c r="O43" s="91" t="s">
        <v>73</v>
      </c>
      <c r="P43" s="92"/>
      <c r="Q43" s="95"/>
      <c r="R43" s="77"/>
      <c r="S43" s="78"/>
      <c r="T43" s="83" t="s">
        <v>71</v>
      </c>
      <c r="U43" s="85"/>
      <c r="V43" s="86"/>
      <c r="W43" s="87"/>
    </row>
    <row r="44" spans="1:23" s="1" customFormat="1" ht="21.75" customHeight="1">
      <c r="B44" s="107" t="s">
        <v>77</v>
      </c>
      <c r="C44" s="108"/>
      <c r="D44" s="108"/>
      <c r="E44" s="108"/>
      <c r="F44" s="108"/>
      <c r="G44" s="108"/>
      <c r="H44" s="108"/>
      <c r="I44" s="109"/>
      <c r="J44" s="104">
        <f>SUM(J41:L43)</f>
        <v>0</v>
      </c>
      <c r="K44" s="105"/>
      <c r="L44" s="31" t="s">
        <v>72</v>
      </c>
      <c r="O44" s="93" t="s">
        <v>78</v>
      </c>
      <c r="P44" s="94"/>
      <c r="Q44" s="106"/>
      <c r="R44" s="81"/>
      <c r="S44" s="82"/>
      <c r="T44" s="84"/>
      <c r="U44" s="88"/>
      <c r="V44" s="89"/>
      <c r="W44" s="90"/>
    </row>
    <row r="45" spans="1:23" s="1" customFormat="1" ht="21.75" customHeight="1">
      <c r="B45" s="6" t="s">
        <v>100</v>
      </c>
      <c r="Q45" s="76" t="s">
        <v>79</v>
      </c>
      <c r="R45" s="76"/>
      <c r="S45" s="76"/>
      <c r="T45" s="76"/>
      <c r="U45" s="76"/>
      <c r="V45" s="76"/>
    </row>
    <row r="46" spans="1:23" s="1" customFormat="1">
      <c r="Q46" s="75" t="s">
        <v>80</v>
      </c>
      <c r="R46" s="75"/>
      <c r="S46" s="75"/>
      <c r="T46" s="75"/>
      <c r="U46" s="75"/>
      <c r="V46" s="75"/>
    </row>
    <row r="47" spans="1:23" s="1" customFormat="1"/>
    <row r="48" spans="1:23" s="1" customFormat="1" ht="18.75" customHeight="1">
      <c r="B48" s="24"/>
      <c r="C48" s="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1" customForma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</sheetData>
  <mergeCells count="166">
    <mergeCell ref="C34:C35"/>
    <mergeCell ref="D34:H34"/>
    <mergeCell ref="I34:J35"/>
    <mergeCell ref="K34:L35"/>
    <mergeCell ref="M34:N35"/>
    <mergeCell ref="O34:P35"/>
    <mergeCell ref="Q34:R35"/>
    <mergeCell ref="S34:T35"/>
    <mergeCell ref="U34:V35"/>
    <mergeCell ref="D35:H35"/>
    <mergeCell ref="U32:V33"/>
    <mergeCell ref="S36:T37"/>
    <mergeCell ref="U36:V37"/>
    <mergeCell ref="U22:V23"/>
    <mergeCell ref="S24:T25"/>
    <mergeCell ref="U24:V25"/>
    <mergeCell ref="S26:T27"/>
    <mergeCell ref="U26:V27"/>
    <mergeCell ref="S28:T29"/>
    <mergeCell ref="U28:V29"/>
    <mergeCell ref="S30:T31"/>
    <mergeCell ref="U30:V31"/>
    <mergeCell ref="S14:V14"/>
    <mergeCell ref="U15:V15"/>
    <mergeCell ref="S15:T15"/>
    <mergeCell ref="S16:T17"/>
    <mergeCell ref="U16:V17"/>
    <mergeCell ref="S18:T19"/>
    <mergeCell ref="U18:V19"/>
    <mergeCell ref="S20:T21"/>
    <mergeCell ref="U20:V21"/>
    <mergeCell ref="O28:P29"/>
    <mergeCell ref="Q28:R29"/>
    <mergeCell ref="T41:T42"/>
    <mergeCell ref="R40:T40"/>
    <mergeCell ref="Q20:R21"/>
    <mergeCell ref="O18:P19"/>
    <mergeCell ref="Q18:R19"/>
    <mergeCell ref="O20:P21"/>
    <mergeCell ref="O36:P37"/>
    <mergeCell ref="Q36:R37"/>
    <mergeCell ref="O30:P31"/>
    <mergeCell ref="Q30:R31"/>
    <mergeCell ref="O22:P23"/>
    <mergeCell ref="Q22:R23"/>
    <mergeCell ref="O24:P25"/>
    <mergeCell ref="Q24:R25"/>
    <mergeCell ref="O32:P33"/>
    <mergeCell ref="Q32:R33"/>
    <mergeCell ref="O26:P27"/>
    <mergeCell ref="Q26:R27"/>
    <mergeCell ref="S22:T23"/>
    <mergeCell ref="S32:T33"/>
    <mergeCell ref="E43:F43"/>
    <mergeCell ref="H43:I43"/>
    <mergeCell ref="J43:K43"/>
    <mergeCell ref="O44:Q44"/>
    <mergeCell ref="H41:I41"/>
    <mergeCell ref="J41:K41"/>
    <mergeCell ref="B44:I44"/>
    <mergeCell ref="J44:K44"/>
    <mergeCell ref="B42:D42"/>
    <mergeCell ref="E42:F42"/>
    <mergeCell ref="H42:I42"/>
    <mergeCell ref="J42:K42"/>
    <mergeCell ref="Q46:V46"/>
    <mergeCell ref="Q45:V45"/>
    <mergeCell ref="R41:S42"/>
    <mergeCell ref="B41:D41"/>
    <mergeCell ref="E41:F41"/>
    <mergeCell ref="R43:S44"/>
    <mergeCell ref="T43:T44"/>
    <mergeCell ref="U43:W44"/>
    <mergeCell ref="C36:C37"/>
    <mergeCell ref="D36:H36"/>
    <mergeCell ref="I36:J37"/>
    <mergeCell ref="K36:L37"/>
    <mergeCell ref="M36:N37"/>
    <mergeCell ref="O41:Q41"/>
    <mergeCell ref="O42:Q42"/>
    <mergeCell ref="O43:Q43"/>
    <mergeCell ref="U41:W42"/>
    <mergeCell ref="B40:D40"/>
    <mergeCell ref="E40:G40"/>
    <mergeCell ref="H40:I40"/>
    <mergeCell ref="J40:L40"/>
    <mergeCell ref="O40:Q40"/>
    <mergeCell ref="U39:W39"/>
    <mergeCell ref="B43:D43"/>
    <mergeCell ref="C28:C29"/>
    <mergeCell ref="D28:H28"/>
    <mergeCell ref="I28:J29"/>
    <mergeCell ref="K28:L29"/>
    <mergeCell ref="M28:N29"/>
    <mergeCell ref="D33:H33"/>
    <mergeCell ref="C32:C33"/>
    <mergeCell ref="D32:H32"/>
    <mergeCell ref="I32:J33"/>
    <mergeCell ref="K32:L33"/>
    <mergeCell ref="M32:N33"/>
    <mergeCell ref="C30:C31"/>
    <mergeCell ref="I30:J31"/>
    <mergeCell ref="K30:L31"/>
    <mergeCell ref="M30:N31"/>
    <mergeCell ref="D29:H29"/>
    <mergeCell ref="C26:C27"/>
    <mergeCell ref="D26:H26"/>
    <mergeCell ref="I26:J27"/>
    <mergeCell ref="K26:L27"/>
    <mergeCell ref="M26:N27"/>
    <mergeCell ref="D22:H22"/>
    <mergeCell ref="I22:J23"/>
    <mergeCell ref="K22:L23"/>
    <mergeCell ref="M22:N23"/>
    <mergeCell ref="C22:C23"/>
    <mergeCell ref="D27:H27"/>
    <mergeCell ref="A5:B5"/>
    <mergeCell ref="C14:C15"/>
    <mergeCell ref="C16:C17"/>
    <mergeCell ref="C18:C19"/>
    <mergeCell ref="D18:H18"/>
    <mergeCell ref="I18:J19"/>
    <mergeCell ref="A3:B3"/>
    <mergeCell ref="C3:J3"/>
    <mergeCell ref="N3:R3"/>
    <mergeCell ref="M15:N15"/>
    <mergeCell ref="O14:P15"/>
    <mergeCell ref="Q14:R15"/>
    <mergeCell ref="O16:P17"/>
    <mergeCell ref="Q16:R17"/>
    <mergeCell ref="O2:P2"/>
    <mergeCell ref="T2:U2"/>
    <mergeCell ref="D19:H19"/>
    <mergeCell ref="U40:W40"/>
    <mergeCell ref="T3:X3"/>
    <mergeCell ref="D15:H15"/>
    <mergeCell ref="D5:X5"/>
    <mergeCell ref="N7:R7"/>
    <mergeCell ref="K15:L15"/>
    <mergeCell ref="K14:N14"/>
    <mergeCell ref="D21:H21"/>
    <mergeCell ref="D37:H37"/>
    <mergeCell ref="K18:L19"/>
    <mergeCell ref="M18:N19"/>
    <mergeCell ref="D31:H31"/>
    <mergeCell ref="T7:X7"/>
    <mergeCell ref="D14:H14"/>
    <mergeCell ref="I14:J15"/>
    <mergeCell ref="D17:H17"/>
    <mergeCell ref="D16:H16"/>
    <mergeCell ref="I16:J17"/>
    <mergeCell ref="K16:L17"/>
    <mergeCell ref="M16:N17"/>
    <mergeCell ref="D30:H30"/>
    <mergeCell ref="C20:C21"/>
    <mergeCell ref="D20:H20"/>
    <mergeCell ref="I20:J21"/>
    <mergeCell ref="K20:L21"/>
    <mergeCell ref="M20:N21"/>
    <mergeCell ref="C24:C25"/>
    <mergeCell ref="D24:H24"/>
    <mergeCell ref="I24:J25"/>
    <mergeCell ref="K24:L25"/>
    <mergeCell ref="M24:N25"/>
    <mergeCell ref="D25:H25"/>
    <mergeCell ref="D23:H23"/>
  </mergeCells>
  <phoneticPr fontId="1"/>
  <pageMargins left="0.46" right="0.15" top="0.34" bottom="0.2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2022-05-19T01:52:16Z</dcterms:modified>
  <cp:category/>
  <cp:contentStatus/>
</cp:coreProperties>
</file>