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4" documentId="14_{E04122B6-AF2E-4171-B826-6AE3EE2A4FC4}" xr6:coauthVersionLast="36" xr6:coauthVersionMax="36" xr10:uidLastSave="{3AFABDD4-41A0-4E99-A309-115E3EE4282F}"/>
  <bookViews>
    <workbookView xWindow="0" yWindow="0" windowWidth="22260" windowHeight="12645" activeTab="1" xr2:uid="{00000000-000D-0000-FFFF-FFFF00000000}"/>
  </bookViews>
  <sheets>
    <sheet name="大会案内" sheetId="2" r:id="rId1"/>
    <sheet name="申込書" sheetId="3" r:id="rId2"/>
  </sheets>
  <definedNames>
    <definedName name="_xlnm.Print_Area" localSheetId="1">申込書!$A$1:$Y$33</definedName>
    <definedName name="_xlnm.Print_Area" localSheetId="0">大会案内!$A$1:$X$45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3" l="1"/>
  <c r="N2" i="3" s="1"/>
  <c r="J27" i="3" l="1"/>
  <c r="J28" i="3"/>
  <c r="A10" i="2"/>
  <c r="A11" i="2"/>
  <c r="A13" i="2"/>
  <c r="A14" i="2"/>
  <c r="A15" i="2"/>
  <c r="A16" i="2"/>
  <c r="A17" i="2"/>
  <c r="A18" i="2"/>
  <c r="A19" i="2"/>
  <c r="A20" i="2"/>
  <c r="K33" i="2"/>
  <c r="O33" i="2" s="1"/>
  <c r="E33" i="2"/>
  <c r="I33" i="2" s="1"/>
  <c r="A34" i="2"/>
  <c r="A33" i="2"/>
  <c r="A40" i="2"/>
  <c r="A39" i="2"/>
  <c r="A38" i="2"/>
  <c r="A37" i="2"/>
  <c r="A36" i="2"/>
  <c r="A35" i="2"/>
  <c r="A28" i="2"/>
  <c r="A29" i="2"/>
  <c r="A30" i="2"/>
  <c r="A31" i="2"/>
  <c r="A32" i="2"/>
  <c r="A41" i="2"/>
  <c r="A13" i="3" l="1"/>
  <c r="A14" i="3" s="1"/>
  <c r="A15" i="3" s="1"/>
  <c r="A16" i="3" s="1"/>
  <c r="A17" i="3" s="1"/>
  <c r="A18" i="3" s="1"/>
  <c r="A19" i="3" s="1"/>
  <c r="A20" i="3" s="1"/>
  <c r="A21" i="3" s="1"/>
  <c r="A21" i="2" l="1"/>
  <c r="J29" i="3" l="1"/>
  <c r="J26" i="3"/>
  <c r="J25" i="3"/>
  <c r="P2" i="3"/>
  <c r="R2" i="3" s="1"/>
  <c r="V2" i="3"/>
  <c r="X2" i="3" s="1"/>
  <c r="J30" i="3" l="1"/>
  <c r="E10" i="2"/>
  <c r="D1" i="3" s="1"/>
  <c r="A43" i="2" l="1"/>
  <c r="A42" i="2"/>
  <c r="A27" i="2"/>
  <c r="A26" i="2"/>
  <c r="A25" i="2"/>
  <c r="E23" i="2"/>
  <c r="B32" i="3" s="1"/>
  <c r="A24" i="2"/>
  <c r="A23" i="2"/>
  <c r="A22" i="2"/>
  <c r="A2" i="2"/>
  <c r="E14" i="2"/>
  <c r="J13" i="2"/>
  <c r="E13" i="2"/>
  <c r="I13" i="2" s="1"/>
  <c r="A5" i="2"/>
  <c r="U2" i="2"/>
  <c r="D4" i="2" l="1"/>
</calcChain>
</file>

<file path=xl/sharedStrings.xml><?xml version="1.0" encoding="utf-8"?>
<sst xmlns="http://schemas.openxmlformats.org/spreadsheetml/2006/main" count="130" uniqueCount="113">
  <si>
    <t>記</t>
  </si>
  <si>
    <t xml:space="preserve">    </t>
  </si>
  <si>
    <t>各　位</t>
    <rPh sb="0" eb="1">
      <t>カク</t>
    </rPh>
    <rPh sb="2" eb="3">
      <t>クライ</t>
    </rPh>
    <phoneticPr fontId="1"/>
  </si>
  <si>
    <t>大会回数</t>
    <rPh sb="0" eb="2">
      <t>タイカイ</t>
    </rPh>
    <rPh sb="2" eb="4">
      <t>カイスウ</t>
    </rPh>
    <phoneticPr fontId="1"/>
  </si>
  <si>
    <t>大会名称</t>
    <rPh sb="0" eb="2">
      <t>タイカイ</t>
    </rPh>
    <rPh sb="2" eb="4">
      <t>メイショウ</t>
    </rPh>
    <phoneticPr fontId="1"/>
  </si>
  <si>
    <t>大会月日</t>
    <rPh sb="0" eb="2">
      <t>タイカイ</t>
    </rPh>
    <rPh sb="2" eb="4">
      <t>ツキヒ</t>
    </rPh>
    <phoneticPr fontId="1"/>
  </si>
  <si>
    <t>開会式時間</t>
    <rPh sb="0" eb="2">
      <t>カイカイ</t>
    </rPh>
    <rPh sb="2" eb="3">
      <t>シキ</t>
    </rPh>
    <rPh sb="3" eb="5">
      <t>ジカン</t>
    </rPh>
    <phoneticPr fontId="1"/>
  </si>
  <si>
    <t>会場&amp;電話番号</t>
    <rPh sb="0" eb="2">
      <t>カイジョウ</t>
    </rPh>
    <rPh sb="3" eb="5">
      <t>デンワ</t>
    </rPh>
    <rPh sb="5" eb="7">
      <t>バンゴウ</t>
    </rPh>
    <phoneticPr fontId="1"/>
  </si>
  <si>
    <t>送信時期</t>
    <rPh sb="0" eb="2">
      <t>ソウシン</t>
    </rPh>
    <rPh sb="2" eb="4">
      <t>ジキ</t>
    </rPh>
    <phoneticPr fontId="1"/>
  </si>
  <si>
    <t>〒621-0013　亀岡市大井町並河2-24-3　西台卓球場</t>
    <phoneticPr fontId="1"/>
  </si>
  <si>
    <t>締切り日</t>
    <rPh sb="0" eb="2">
      <t>シメキ</t>
    </rPh>
    <rPh sb="3" eb="4">
      <t>ビ</t>
    </rPh>
    <phoneticPr fontId="1"/>
  </si>
  <si>
    <t>②出場者はゼッケンを着用のこと。</t>
    <phoneticPr fontId="1"/>
  </si>
  <si>
    <t>以上</t>
    <phoneticPr fontId="1"/>
  </si>
  <si>
    <t>クラブ名</t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</si>
  <si>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</si>
  <si>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</si>
  <si>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</si>
  <si>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phoneticPr fontId="1"/>
  </si>
  <si>
    <t>大会当日連絡可能な方の名前</t>
    <rPh sb="0" eb="2">
      <t>タイカイ</t>
    </rPh>
    <rPh sb="2" eb="4">
      <t>トウジツ</t>
    </rPh>
    <rPh sb="4" eb="6">
      <t>レンラク</t>
    </rPh>
    <rPh sb="6" eb="8">
      <t>カノウ</t>
    </rPh>
    <rPh sb="9" eb="10">
      <t>カタ</t>
    </rPh>
    <rPh sb="11" eb="13">
      <t>ナマエ</t>
    </rPh>
    <phoneticPr fontId="1"/>
  </si>
  <si>
    <t>参加費
(円)</t>
    <rPh sb="0" eb="3">
      <t>サンカヒ</t>
    </rPh>
    <rPh sb="5" eb="6">
      <t>エン</t>
    </rPh>
    <phoneticPr fontId="1"/>
  </si>
  <si>
    <t>協会員</t>
    <rPh sb="0" eb="3">
      <t>キョウカイイン</t>
    </rPh>
    <phoneticPr fontId="1"/>
  </si>
  <si>
    <t>一般･大学生</t>
    <rPh sb="0" eb="2">
      <t>イッパン</t>
    </rPh>
    <rPh sb="3" eb="6">
      <t>ダイガクセイ</t>
    </rPh>
    <phoneticPr fontId="1"/>
  </si>
  <si>
    <t>人</t>
    <rPh sb="0" eb="1">
      <t>ヒト</t>
    </rPh>
    <phoneticPr fontId="1"/>
  </si>
  <si>
    <t>区分</t>
    <rPh sb="0" eb="2">
      <t>クブン</t>
    </rPh>
    <phoneticPr fontId="1"/>
  </si>
  <si>
    <t>小計</t>
    <rPh sb="0" eb="2">
      <t>ショウケイ</t>
    </rPh>
    <phoneticPr fontId="1"/>
  </si>
  <si>
    <t>昼食弁当</t>
    <rPh sb="0" eb="2">
      <t>チュウショク</t>
    </rPh>
    <rPh sb="2" eb="4">
      <t>ベントウ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</si>
  <si>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</si>
  <si>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</si>
  <si>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https://kametaku.work /　または　「亀岡市卓球協会」←検索</t>
    <phoneticPr fontId="1"/>
  </si>
  <si>
    <t>①試合球はニッタク製40mmプラスチック球を使用します。</t>
    <phoneticPr fontId="1"/>
  </si>
  <si>
    <t>組み合わせ日</t>
    <rPh sb="0" eb="1">
      <t>ク</t>
    </rPh>
    <rPh sb="2" eb="3">
      <t>ア</t>
    </rPh>
    <rPh sb="5" eb="6">
      <t>ビ</t>
    </rPh>
    <phoneticPr fontId="1"/>
  </si>
  <si>
    <t>大会名称</t>
    <phoneticPr fontId="1"/>
  </si>
  <si>
    <t>参加資格</t>
  </si>
  <si>
    <t>日　時</t>
  </si>
  <si>
    <t>会　場</t>
  </si>
  <si>
    <t>種　目</t>
  </si>
  <si>
    <t>参加費</t>
  </si>
  <si>
    <t>表　彰</t>
  </si>
  <si>
    <t>申込方法</t>
  </si>
  <si>
    <t>問合せ先</t>
  </si>
  <si>
    <t>その他</t>
  </si>
  <si>
    <t>試合形式</t>
    <rPh sb="0" eb="2">
      <t>シアイ</t>
    </rPh>
    <rPh sb="2" eb="4">
      <t>ケイシキ</t>
    </rPh>
    <phoneticPr fontId="1"/>
  </si>
  <si>
    <t>午前9:30</t>
    <phoneticPr fontId="1"/>
  </si>
  <si>
    <t>①亀岡市卓球協会ホームページからの申込み</t>
    <rPh sb="1" eb="4">
      <t>カメオカシ</t>
    </rPh>
    <rPh sb="4" eb="8">
      <t>タッキュウキョウカイ</t>
    </rPh>
    <phoneticPr fontId="1"/>
  </si>
  <si>
    <t>◆参加費</t>
    <rPh sb="1" eb="4">
      <t>サンカヒ</t>
    </rPh>
    <phoneticPr fontId="1"/>
  </si>
  <si>
    <t>費用</t>
    <rPh sb="0" eb="2">
      <t>ヒヨウ</t>
    </rPh>
    <phoneticPr fontId="1"/>
  </si>
  <si>
    <t>②西台卓球場へ申込書を持参(月曜日は休み)またはファックス、もしくはメール</t>
    <phoneticPr fontId="1"/>
  </si>
  <si>
    <t>TEL 0771-22-9050   FAX 0771-22-9077　メール nishidaihall@ma.e-broad.ne.jp</t>
    <phoneticPr fontId="1"/>
  </si>
  <si>
    <t>市外</t>
    <rPh sb="0" eb="2">
      <t>シガイ</t>
    </rPh>
    <phoneticPr fontId="1"/>
  </si>
  <si>
    <t>市内</t>
    <rPh sb="0" eb="2">
      <t>シナイ</t>
    </rPh>
    <phoneticPr fontId="1"/>
  </si>
  <si>
    <t>亀岡</t>
    <rPh sb="0" eb="2">
      <t>カメオカ</t>
    </rPh>
    <phoneticPr fontId="1"/>
  </si>
  <si>
    <t>◆参加人数</t>
    <rPh sb="1" eb="3">
      <t>サンカ</t>
    </rPh>
    <rPh sb="3" eb="5">
      <t>ニンズウ</t>
    </rPh>
    <phoneticPr fontId="1"/>
  </si>
  <si>
    <t>居住地</t>
    <rPh sb="0" eb="3">
      <t>キョジュウチ</t>
    </rPh>
    <phoneticPr fontId="1"/>
  </si>
  <si>
    <t>↑</t>
    <phoneticPr fontId="1"/>
  </si>
  <si>
    <t>(体育館から報告要請あり)</t>
    <rPh sb="1" eb="4">
      <t>タイイクカン</t>
    </rPh>
    <rPh sb="6" eb="8">
      <t>ホウコク</t>
    </rPh>
    <rPh sb="8" eb="10">
      <t>ヨウセイ</t>
    </rPh>
    <phoneticPr fontId="1"/>
  </si>
  <si>
    <t>子供人数</t>
    <rPh sb="0" eb="2">
      <t>コドモ</t>
    </rPh>
    <rPh sb="2" eb="4">
      <t>ニンズウ</t>
    </rPh>
    <phoneticPr fontId="1"/>
  </si>
  <si>
    <t>大人人数</t>
    <rPh sb="0" eb="2">
      <t>オトナ</t>
    </rPh>
    <rPh sb="2" eb="4">
      <t>ニンズウ</t>
    </rPh>
    <phoneticPr fontId="1"/>
  </si>
  <si>
    <t>団体戦の参加費は、チーム内の一番高い人の参加費区分になります。</t>
  </si>
  <si>
    <t>団体戦</t>
    <rPh sb="0" eb="2">
      <t>ダンタイ</t>
    </rPh>
    <rPh sb="2" eb="3">
      <t>セン</t>
    </rPh>
    <phoneticPr fontId="1"/>
  </si>
  <si>
    <t>亀岡市卓球協会 会長　山岡　良右</t>
    <phoneticPr fontId="1"/>
  </si>
  <si>
    <t>申込書Excelファイルをダウンロードすることもできます。</t>
    <rPh sb="0" eb="2">
      <t>モウシコミ</t>
    </rPh>
    <rPh sb="2" eb="3">
      <t>ショ</t>
    </rPh>
    <phoneticPr fontId="1"/>
  </si>
  <si>
    <t>開会式</t>
  </si>
  <si>
    <t>１グループ３～４チームで５ゲームマッチの予選リーグ戦を行い、2戦先取で勝敗を決定。</t>
    <phoneticPr fontId="1"/>
  </si>
  <si>
    <t>順位トーナメントも2戦先取で勝敗を決定します。</t>
    <phoneticPr fontId="1"/>
  </si>
  <si>
    <t>①決勝トーナメント１～３位まで賞品を授与します。</t>
    <rPh sb="1" eb="3">
      <t>ケッショウ</t>
    </rPh>
    <rPh sb="15" eb="17">
      <t>ショウヒン</t>
    </rPh>
    <phoneticPr fontId="1"/>
  </si>
  <si>
    <t>③昼食(650円)ご希望の方は、数量をまとめて申し込んで下さい。（当日受付不可）　　</t>
    <rPh sb="7" eb="8">
      <t>エン</t>
    </rPh>
    <phoneticPr fontId="1"/>
  </si>
  <si>
    <t>昼食(650円)ご希望の方は、数量をまとめて申し込んで下さい。（当日受付不可）　</t>
    <rPh sb="6" eb="7">
      <t>エン</t>
    </rPh>
    <phoneticPr fontId="1"/>
  </si>
  <si>
    <t>駐車場は、体育館裏の第９駐車場をご利用下さい。      　</t>
    <phoneticPr fontId="1"/>
  </si>
  <si>
    <t>チーム名</t>
    <rPh sb="3" eb="4">
      <t>メイ</t>
    </rPh>
    <phoneticPr fontId="1"/>
  </si>
  <si>
    <t>男女</t>
    <rPh sb="0" eb="2">
      <t>ダンジョ</t>
    </rPh>
    <phoneticPr fontId="1"/>
  </si>
  <si>
    <t>氏　名</t>
    <rPh sb="0" eb="1">
      <t>シ</t>
    </rPh>
    <rPh sb="2" eb="3">
      <t>ナ</t>
    </rPh>
    <phoneticPr fontId="1"/>
  </si>
  <si>
    <t>高校生</t>
    <rPh sb="0" eb="3">
      <t>コウコウセイ</t>
    </rPh>
    <phoneticPr fontId="1"/>
  </si>
  <si>
    <t>チーム数</t>
    <rPh sb="3" eb="4">
      <t>スウ</t>
    </rPh>
    <phoneticPr fontId="1"/>
  </si>
  <si>
    <t>チーム</t>
    <phoneticPr fontId="1"/>
  </si>
  <si>
    <t>個</t>
    <rPh sb="0" eb="1">
      <t>コ</t>
    </rPh>
    <phoneticPr fontId="1"/>
  </si>
  <si>
    <t>チームの参加費は、チーム内の一番高い人の参加費区分になります。</t>
  </si>
  <si>
    <t>関口理事長　TEL 090-3618-9877　又は　段本事務局長　TEL 090-2283-4493　まで</t>
    <phoneticPr fontId="1"/>
  </si>
  <si>
    <t>中学生以下</t>
    <rPh sb="0" eb="3">
      <t>チュウガクセイ</t>
    </rPh>
    <rPh sb="3" eb="5">
      <t>イカ</t>
    </rPh>
    <phoneticPr fontId="1"/>
  </si>
  <si>
    <t>②3,4位トーナメント1位には賞品があります。</t>
    <phoneticPr fontId="1"/>
  </si>
  <si>
    <t>口丹波卓球大会</t>
    <phoneticPr fontId="1"/>
  </si>
  <si>
    <r>
      <t xml:space="preserve">なお、新型コロナウイルス感染症の拡大で、大会開催を中止する場合がありますのでご了承ください。その際は協会ホームページに掲示します。(ホームページは「亀岡市卓球協会」←検索)
</t>
    </r>
    <r>
      <rPr>
        <sz val="11"/>
        <rFont val="Yu Gothic"/>
        <family val="3"/>
        <charset val="128"/>
        <scheme val="minor"/>
      </rPr>
      <t>また、本大会も無観客とし入場は選手、運営スタッフ、生徒児童引率者のみとします。</t>
    </r>
    <phoneticPr fontId="1"/>
  </si>
  <si>
    <t>亀岡運動公園体育館・小フロア    （TEL 0771-25-0372）</t>
    <rPh sb="10" eb="11">
      <t>ショウ</t>
    </rPh>
    <phoneticPr fontId="1"/>
  </si>
  <si>
    <t>申込受付開始</t>
    <rPh sb="0" eb="2">
      <t>モウシコミ</t>
    </rPh>
    <rPh sb="2" eb="4">
      <t>ウケツケ</t>
    </rPh>
    <rPh sb="4" eb="6">
      <t>カイシ</t>
    </rPh>
    <phoneticPr fontId="1"/>
  </si>
  <si>
    <t>④駐車場は、体育館から北100mの第９駐車場をご利用下さい。      　</t>
    <rPh sb="11" eb="12">
      <t>キタ</t>
    </rPh>
    <phoneticPr fontId="1"/>
  </si>
  <si>
    <t>出場制限</t>
    <rPh sb="0" eb="2">
      <t>シュツジョウ</t>
    </rPh>
    <rPh sb="2" eb="4">
      <t>セイゲン</t>
    </rPh>
    <phoneticPr fontId="1"/>
  </si>
  <si>
    <t>体育館より下記の方の利用制限が出ていますので、該当される方は出場を控えてください。</t>
    <rPh sb="5" eb="7">
      <t>カキ</t>
    </rPh>
    <rPh sb="8" eb="9">
      <t>カタ</t>
    </rPh>
    <rPh sb="10" eb="14">
      <t>リヨウセイゲン</t>
    </rPh>
    <rPh sb="15" eb="16">
      <t>デ</t>
    </rPh>
    <rPh sb="23" eb="25">
      <t>ガイトウ</t>
    </rPh>
    <rPh sb="28" eb="29">
      <t>カタ</t>
    </rPh>
    <rPh sb="30" eb="32">
      <t>シュツジョウ</t>
    </rPh>
    <rPh sb="33" eb="34">
      <t>ヒカ</t>
    </rPh>
    <phoneticPr fontId="1"/>
  </si>
  <si>
    <t>・体調の悪い方(37.5度以上の発熱、風邪の症状の方)</t>
  </si>
  <si>
    <t>・大会当日より過去2週間以内に、発熱や風邪の症状で病院受診や服薬等をした方</t>
  </si>
  <si>
    <t>・新型コロナウィルス感染症陽性とされた方との濃厚接触がある方</t>
  </si>
  <si>
    <t>・同居家族や身近な知人に感染が疑われる方がいる方</t>
  </si>
  <si>
    <t>・大会当日より過去2週間以内に、感染拡大している地域や外国へ訪問した方</t>
    <phoneticPr fontId="1"/>
  </si>
  <si>
    <t>申込期間</t>
    <rPh sb="0" eb="2">
      <t>モウシコミ</t>
    </rPh>
    <rPh sb="2" eb="4">
      <t>キカン</t>
    </rPh>
    <phoneticPr fontId="1"/>
  </si>
  <si>
    <t>～</t>
    <phoneticPr fontId="1"/>
  </si>
  <si>
    <t>の間に申し込んでください。</t>
    <rPh sb="1" eb="2">
      <t>アイダ</t>
    </rPh>
    <rPh sb="3" eb="4">
      <t>モウ</t>
    </rPh>
    <rPh sb="5" eb="6">
      <t>コ</t>
    </rPh>
    <phoneticPr fontId="1"/>
  </si>
  <si>
    <t>受付人数</t>
    <rPh sb="0" eb="2">
      <t>ウケツケ</t>
    </rPh>
    <rPh sb="2" eb="4">
      <t>ニンズウ</t>
    </rPh>
    <phoneticPr fontId="1"/>
  </si>
  <si>
    <t>申し込み先着40チームです。</t>
    <rPh sb="0" eb="1">
      <t>モウ</t>
    </rPh>
    <rPh sb="2" eb="3">
      <t>コ</t>
    </rPh>
    <rPh sb="4" eb="6">
      <t>センチャク</t>
    </rPh>
    <phoneticPr fontId="1"/>
  </si>
  <si>
    <t>1チーム協会員2,700円、一般社会人･大学生3,000円、高校生2,400円、中学生以下1,500円</t>
    <rPh sb="12" eb="13">
      <t>エン</t>
    </rPh>
    <rPh sb="30" eb="33">
      <t>コウコウセイ</t>
    </rPh>
    <rPh sb="38" eb="39">
      <t>エン</t>
    </rPh>
    <rPh sb="40" eb="43">
      <t>チュウガクセイ</t>
    </rPh>
    <rPh sb="43" eb="45">
      <t>イカ</t>
    </rPh>
    <rPh sb="50" eb="51">
      <t>エン</t>
    </rPh>
    <phoneticPr fontId="1"/>
  </si>
  <si>
    <t>①一般の部</t>
    <rPh sb="1" eb="3">
      <t>イッパン</t>
    </rPh>
    <rPh sb="4" eb="5">
      <t>ブ</t>
    </rPh>
    <phoneticPr fontId="1"/>
  </si>
  <si>
    <t>②中学生以下の部</t>
    <rPh sb="1" eb="4">
      <t>チュウガクセイ</t>
    </rPh>
    <rPh sb="4" eb="6">
      <t>イカ</t>
    </rPh>
    <rPh sb="7" eb="8">
      <t>ブ</t>
    </rPh>
    <phoneticPr fontId="1"/>
  </si>
  <si>
    <t>試合の順番は、D→S→Sとします。ただしDと最初のSは兼ねられません。</t>
    <phoneticPr fontId="1"/>
  </si>
  <si>
    <t>男女別団体戦</t>
  </si>
  <si>
    <t>選手3～4名で1チ－ムを構成する1D2Sの団体戦</t>
    <phoneticPr fontId="1"/>
  </si>
  <si>
    <t>種目</t>
    <rPh sb="0" eb="2">
      <t>シュモク</t>
    </rPh>
    <phoneticPr fontId="1"/>
  </si>
  <si>
    <t>種目　①一般の部　②中学生以下の部　　</t>
    <phoneticPr fontId="1"/>
  </si>
  <si>
    <t>亀岡市卓球協会員及び亀岡市/南丹市/京丹波町で活動実績のあるクラブ&amp;学校チームに限定します。</t>
    <rPh sb="12" eb="13">
      <t>シ</t>
    </rPh>
    <rPh sb="23" eb="25">
      <t>カツドウ</t>
    </rPh>
    <rPh sb="25" eb="27">
      <t>ジッセキ</t>
    </rPh>
    <rPh sb="34" eb="36">
      <t>ガッコウ</t>
    </rPh>
    <rPh sb="40" eb="42">
      <t>ゲンテイ</t>
    </rPh>
    <phoneticPr fontId="1"/>
  </si>
  <si>
    <t>(1チームの参加費は、チーム内の一番高い人の参加費区分になります)</t>
    <phoneticPr fontId="1"/>
  </si>
  <si>
    <t>リーグ戦1,2位チームは決勝トーナメントに、3,4位は3,4位トーナメントに進みます。</t>
    <phoneticPr fontId="1"/>
  </si>
  <si>
    <t>621-0013</t>
    <phoneticPr fontId="1"/>
  </si>
  <si>
    <t>～</t>
    <phoneticPr fontId="1"/>
  </si>
  <si>
    <t>申込期間:</t>
    <rPh sb="0" eb="4">
      <t>モウシコミキカン</t>
    </rPh>
    <phoneticPr fontId="1"/>
  </si>
  <si>
    <t>大会日:</t>
    <rPh sb="0" eb="3">
      <t>タイカイビ</t>
    </rPh>
    <phoneticPr fontId="1"/>
  </si>
  <si>
    <t>2021年11月吉日</t>
    <rPh sb="4" eb="5">
      <t>ネン</t>
    </rPh>
    <rPh sb="7" eb="8">
      <t>ツキ</t>
    </rPh>
    <rPh sb="8" eb="10">
      <t>キチジツ</t>
    </rPh>
    <phoneticPr fontId="1"/>
  </si>
  <si>
    <r>
      <rPr>
        <b/>
        <sz val="12"/>
        <color rgb="FFFF0000"/>
        <rFont val="Yu Gothic"/>
        <family val="3"/>
        <charset val="128"/>
        <scheme val="minor"/>
      </rPr>
      <t>必ずランクの強い順に記入して下さい。</t>
    </r>
    <r>
      <rPr>
        <sz val="11"/>
        <rFont val="Yu Gothic"/>
        <family val="3"/>
        <charset val="128"/>
        <scheme val="minor"/>
      </rPr>
      <t>氏名はフルネームでお願いします。</t>
    </r>
    <rPh sb="0" eb="1">
      <t>カナラ</t>
    </rPh>
    <rPh sb="18" eb="20">
      <t>シメイ</t>
    </rPh>
    <rPh sb="28" eb="2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</si>
</sst>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yyyy&quot;年&quot;m&quot;月&quot;d&quot;日&quot;;@"/>
    <numFmt numFmtId="177" formatCode="[$-409]h:mm\ AM/PM;@"/>
    <numFmt numFmtId="178" formatCode="m&quot;月&quot;d&quot;日&quot;;@"/>
    <numFmt numFmtId="179" formatCode="#,##0&quot;円&quot;"/>
  </numFmts>
  <fonts count="1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u/>
      <sz val="11"/>
      <name val="Yu Gothic"/>
      <family val="2"/>
      <scheme val="minor"/>
    </font>
    <font>
      <u/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u/>
      <sz val="14"/>
      <name val="Yu Gothic"/>
      <family val="2"/>
      <scheme val="minor"/>
    </font>
    <font>
      <sz val="16"/>
      <name val="Yu Gothic"/>
      <family val="2"/>
      <scheme val="minor"/>
    </font>
    <font>
      <sz val="12"/>
      <name val="Yu Gothic"/>
      <family val="2"/>
      <scheme val="minor"/>
    </font>
    <font>
      <sz val="10"/>
      <name val="Yu Gothic"/>
      <family val="2"/>
      <scheme val="minor"/>
    </font>
    <font>
      <sz val="1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name val="游ゴシック"/>
      <family val="2"/>
      <charset val="128"/>
    </font>
    <font>
      <b/>
      <sz val="12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11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/>
    <xf numFmtId="0" fontId="6" fillId="0" borderId="0" xfId="0" applyFont="1" applyBorder="1" applyAlignment="1"/>
    <xf numFmtId="0" fontId="6" fillId="0" borderId="0" xfId="0" applyFont="1" applyBorder="1"/>
    <xf numFmtId="178" fontId="6" fillId="0" borderId="0" xfId="0" applyNumberFormat="1" applyFont="1" applyAlignment="1">
      <alignment wrapText="1"/>
    </xf>
    <xf numFmtId="56" fontId="6" fillId="0" borderId="0" xfId="0" applyNumberFormat="1" applyFont="1" applyAlignment="1"/>
    <xf numFmtId="0" fontId="6" fillId="0" borderId="0" xfId="0" applyFont="1" applyFill="1"/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176" fontId="12" fillId="0" borderId="0" xfId="0" applyNumberFormat="1" applyFont="1" applyAlignment="1"/>
    <xf numFmtId="177" fontId="12" fillId="0" borderId="0" xfId="0" applyNumberFormat="1" applyFont="1" applyAlignment="1"/>
    <xf numFmtId="0" fontId="6" fillId="0" borderId="0" xfId="0" applyFont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7" fontId="2" fillId="0" borderId="0" xfId="0" applyNumberFormat="1" applyFont="1" applyAlignment="1"/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176" fontId="1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16" fillId="0" borderId="0" xfId="0" applyFont="1"/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left" wrapText="1"/>
    </xf>
    <xf numFmtId="5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shrinkToFit="1"/>
    </xf>
    <xf numFmtId="178" fontId="6" fillId="0" borderId="0" xfId="0" applyNumberFormat="1" applyFont="1" applyBorder="1" applyAlignment="1">
      <alignment horizontal="center" shrinkToFit="1"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>
      <alignment horizontal="right" shrinkToFit="1"/>
    </xf>
    <xf numFmtId="0" fontId="6" fillId="0" borderId="0" xfId="0" applyFont="1" applyBorder="1" applyAlignment="1">
      <alignment horizontal="right" shrinkToFit="1"/>
    </xf>
    <xf numFmtId="0" fontId="2" fillId="0" borderId="0" xfId="0" applyFont="1" applyBorder="1" applyAlignment="1">
      <alignment horizontal="center" shrinkToFit="1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E03CF-5E9B-452A-A0BB-3796CE194691}">
  <dimension ref="A1:AZ48"/>
  <sheetViews>
    <sheetView showZeros="0" topLeftCell="A10" zoomScaleNormal="100" workbookViewId="0">
      <selection activeCell="AU21" sqref="AU21"/>
    </sheetView>
  </sheetViews>
  <sheetFormatPr defaultColWidth="3.875" defaultRowHeight="18.75"/>
  <cols>
    <col min="1" max="2" width="3.875" style="1" customWidth="1"/>
    <col min="3" max="3" width="3.875" style="1"/>
    <col min="4" max="4" width="3.875" style="1" customWidth="1"/>
    <col min="5" max="5" width="4" style="1" customWidth="1"/>
    <col min="6" max="6" width="4" style="1" bestFit="1" customWidth="1"/>
    <col min="7" max="10" width="3.875" style="1"/>
    <col min="11" max="11" width="3.875" style="1" customWidth="1"/>
    <col min="12" max="29" width="3.875" style="1"/>
    <col min="30" max="45" width="3.875" style="1" hidden="1" customWidth="1"/>
    <col min="46" max="16384" width="3.875" style="1"/>
  </cols>
  <sheetData>
    <row r="1" spans="1:52">
      <c r="A1" s="55" t="s">
        <v>2</v>
      </c>
      <c r="B1" s="56"/>
    </row>
    <row r="2" spans="1:52">
      <c r="A2" s="27" t="str">
        <f>IF(B2="","",COUNTA(B$10:B20)&amp;".")</f>
        <v/>
      </c>
      <c r="U2" s="2" t="str">
        <f>AH4</f>
        <v>2021年11月吉日</v>
      </c>
    </row>
    <row r="3" spans="1:52" ht="19.5" customHeight="1">
      <c r="Q3" s="3" t="s">
        <v>59</v>
      </c>
      <c r="V3" s="3"/>
      <c r="W3" s="3"/>
    </row>
    <row r="4" spans="1:52" ht="24">
      <c r="D4" s="24" t="str">
        <f>E10&amp;"のご案内"</f>
        <v>第40回 口丹波卓球大会のご案内</v>
      </c>
      <c r="R4" s="3"/>
      <c r="S4" s="3"/>
      <c r="T4" s="3"/>
      <c r="AD4" s="1" t="s">
        <v>8</v>
      </c>
      <c r="AH4" s="1" t="s">
        <v>111</v>
      </c>
    </row>
    <row r="5" spans="1:52">
      <c r="A5" s="1" t="str">
        <f>"  "&amp;E10&amp;"を、下記の要領で開催致します。"</f>
        <v xml:space="preserve">  第40回 口丹波卓球大会を、下記の要領で開催致します。</v>
      </c>
      <c r="AD5" s="1" t="s">
        <v>4</v>
      </c>
      <c r="AH5" s="1" t="s">
        <v>79</v>
      </c>
    </row>
    <row r="6" spans="1:52" ht="18.75" customHeight="1">
      <c r="A6" s="52" t="s">
        <v>80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AD6" s="1" t="s">
        <v>3</v>
      </c>
      <c r="AH6" s="1">
        <v>40</v>
      </c>
    </row>
    <row r="7" spans="1:52" ht="18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AD7" s="1" t="s">
        <v>82</v>
      </c>
      <c r="AH7" s="60">
        <v>44538</v>
      </c>
      <c r="AI7" s="60"/>
      <c r="AJ7" s="60"/>
      <c r="AK7" s="60"/>
    </row>
    <row r="8" spans="1:52" ht="18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AD8" s="1" t="s">
        <v>10</v>
      </c>
      <c r="AH8" s="57">
        <v>44552</v>
      </c>
      <c r="AI8" s="57"/>
      <c r="AJ8" s="57"/>
      <c r="AK8" s="57"/>
    </row>
    <row r="9" spans="1:52">
      <c r="J9" s="4" t="s">
        <v>0</v>
      </c>
      <c r="AD9" s="1" t="s">
        <v>30</v>
      </c>
      <c r="AH9" s="57">
        <v>44570</v>
      </c>
      <c r="AI9" s="57"/>
      <c r="AJ9" s="57"/>
      <c r="AK9" s="57"/>
    </row>
    <row r="10" spans="1:52" ht="18.75" customHeight="1">
      <c r="A10" s="39" t="str">
        <f>IF(B10="","",COUNTA(B$10:B10)&amp;".")</f>
        <v>1.</v>
      </c>
      <c r="B10" s="1" t="s">
        <v>31</v>
      </c>
      <c r="E10" s="1" t="str">
        <f>"第"&amp;AH6&amp;"回 "&amp;AH5</f>
        <v>第40回 口丹波卓球大会</v>
      </c>
      <c r="Y10" s="3"/>
      <c r="AD10" s="1" t="s">
        <v>5</v>
      </c>
      <c r="AH10" s="57">
        <v>44577</v>
      </c>
      <c r="AI10" s="57"/>
      <c r="AJ10" s="57"/>
      <c r="AK10" s="57"/>
    </row>
    <row r="11" spans="1:52" s="3" customFormat="1">
      <c r="A11" s="39" t="str">
        <f>IF(B11="","",COUNTA(B$10:B11)&amp;".")</f>
        <v>2.</v>
      </c>
      <c r="B11" s="1" t="s">
        <v>32</v>
      </c>
      <c r="C11" s="1"/>
      <c r="D11" s="1"/>
      <c r="E11" s="61" t="s">
        <v>104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1"/>
      <c r="AD11" s="1" t="s">
        <v>6</v>
      </c>
      <c r="AE11" s="1"/>
      <c r="AF11" s="1"/>
      <c r="AG11" s="1"/>
      <c r="AH11" s="58" t="s">
        <v>42</v>
      </c>
      <c r="AI11" s="58"/>
      <c r="AJ11" s="58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>
      <c r="A12" s="4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AD12" s="1" t="s">
        <v>7</v>
      </c>
      <c r="AH12" s="1" t="s">
        <v>81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>
      <c r="A13" s="39" t="str">
        <f>IF(B13="","",COUNTA(B$10:B13)&amp;".")</f>
        <v>3.</v>
      </c>
      <c r="B13" s="1" t="s">
        <v>33</v>
      </c>
      <c r="E13" s="59">
        <f>AH10</f>
        <v>44577</v>
      </c>
      <c r="F13" s="59"/>
      <c r="G13" s="59"/>
      <c r="H13" s="59"/>
      <c r="I13" s="37" t="str">
        <f>"("&amp;TEXT(E13,"aaa")&amp;")"</f>
        <v>(日)</v>
      </c>
      <c r="J13" s="30" t="str">
        <f>AH11</f>
        <v>午前9:30</v>
      </c>
      <c r="K13" s="26"/>
      <c r="L13" s="30" t="s">
        <v>61</v>
      </c>
      <c r="AD13" s="1" t="s">
        <v>58</v>
      </c>
      <c r="AH13" s="1" t="s">
        <v>57</v>
      </c>
    </row>
    <row r="14" spans="1:52">
      <c r="A14" s="39" t="str">
        <f>IF(B14="","",COUNTA(B$10:B14)&amp;".")</f>
        <v>4.</v>
      </c>
      <c r="B14" s="1" t="s">
        <v>34</v>
      </c>
      <c r="E14" s="1" t="str">
        <f>AH12</f>
        <v>亀岡運動公園体育館・小フロア    （TEL 0771-25-0372）</v>
      </c>
      <c r="AD14" s="1" t="s">
        <v>66</v>
      </c>
    </row>
    <row r="15" spans="1:52">
      <c r="A15" s="39" t="str">
        <f>IF(B15="","",COUNTA(B$10:B15)&amp;".")</f>
        <v>5.</v>
      </c>
      <c r="B15" s="1" t="s">
        <v>35</v>
      </c>
      <c r="E15" s="1" t="s">
        <v>100</v>
      </c>
      <c r="I15" s="1" t="s">
        <v>97</v>
      </c>
      <c r="M15" s="1" t="s">
        <v>98</v>
      </c>
      <c r="AD15" s="1" t="s">
        <v>67</v>
      </c>
    </row>
    <row r="16" spans="1:52">
      <c r="A16" s="39" t="str">
        <f>IF(B16="","",COUNTA(B$10:B16)&amp;".")</f>
        <v>6.</v>
      </c>
      <c r="B16" s="1" t="s">
        <v>41</v>
      </c>
      <c r="E16" s="3" t="s">
        <v>101</v>
      </c>
    </row>
    <row r="17" spans="1:24">
      <c r="A17" s="39" t="str">
        <f>IF(B17="","",COUNTA(B$10:B17)&amp;".")</f>
        <v/>
      </c>
      <c r="E17" s="3" t="s">
        <v>99</v>
      </c>
      <c r="P17" s="17"/>
    </row>
    <row r="18" spans="1:24">
      <c r="A18" s="39" t="str">
        <f>IF(B18="","",COUNTA(B$10:B18)&amp;".")</f>
        <v/>
      </c>
      <c r="C18" s="22"/>
      <c r="D18" s="22"/>
      <c r="E18" s="1" t="s">
        <v>62</v>
      </c>
      <c r="G18" s="22"/>
      <c r="J18" s="22"/>
      <c r="K18" s="22"/>
      <c r="L18" s="22"/>
      <c r="M18" s="22"/>
    </row>
    <row r="19" spans="1:24">
      <c r="A19" s="39" t="str">
        <f>IF(B19="","",COUNTA(B$10:B19)&amp;".")</f>
        <v/>
      </c>
      <c r="C19" s="22"/>
      <c r="D19" s="22"/>
      <c r="E19" s="1" t="s">
        <v>106</v>
      </c>
      <c r="H19" s="22"/>
      <c r="I19" s="22"/>
      <c r="J19" s="22"/>
      <c r="K19" s="22"/>
      <c r="L19" s="22"/>
      <c r="M19" s="22"/>
    </row>
    <row r="20" spans="1:24">
      <c r="A20" s="39" t="str">
        <f>IF(B20="","",COUNTA(B$10:B20)&amp;".")</f>
        <v/>
      </c>
      <c r="E20" s="1" t="s">
        <v>63</v>
      </c>
      <c r="H20" s="22"/>
      <c r="I20" s="22"/>
    </row>
    <row r="21" spans="1:24">
      <c r="A21" s="33" t="str">
        <f>IF(B21="","",COUNTA(B$10:B21)&amp;".")</f>
        <v>7.</v>
      </c>
      <c r="B21" s="1" t="s">
        <v>36</v>
      </c>
      <c r="E21" s="5" t="s">
        <v>96</v>
      </c>
      <c r="F21" s="5"/>
    </row>
    <row r="22" spans="1:24">
      <c r="A22" s="27" t="str">
        <f>IF(B22="","",COUNTA(B$10:B22)&amp;".")</f>
        <v/>
      </c>
      <c r="F22" s="1" t="s">
        <v>105</v>
      </c>
    </row>
    <row r="23" spans="1:24">
      <c r="A23" s="27" t="str">
        <f>IF(B23="","",COUNTA(B$10:B23)&amp;".")</f>
        <v/>
      </c>
      <c r="E23" s="53" t="str">
        <f>"※今年度は当日受付払いとします。なお、組み合わせ確定("&amp;MONTH(AH9)&amp;"月"&amp;DAY(AH9)&amp;"日)以降の棄権・キャンセルは参加費を請求します。"</f>
        <v>※今年度は当日受付払いとします。なお、組み合わせ確定(1月9日)以降の棄権・キャンセルは参加費を請求します。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>
      <c r="A24" s="27" t="str">
        <f>IF(B24="","",COUNTA(B$10:B24)&amp;".")</f>
        <v/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>
      <c r="A25" s="27" t="str">
        <f>IF(B25="","",COUNTA(B$10:B25)&amp;".")</f>
        <v>8.</v>
      </c>
      <c r="B25" s="1" t="s">
        <v>37</v>
      </c>
      <c r="E25" s="17" t="s">
        <v>64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>
      <c r="A26" s="27" t="str">
        <f>IF(B26="","",COUNTA(B$10:B26)&amp;".")</f>
        <v/>
      </c>
      <c r="E26" s="17" t="s">
        <v>78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>
      <c r="A27" s="27" t="str">
        <f>IF(B27="","",COUNTA(B$10:B27)&amp;".")</f>
        <v>9.</v>
      </c>
      <c r="B27" s="1" t="s">
        <v>38</v>
      </c>
      <c r="E27" s="1" t="s">
        <v>43</v>
      </c>
    </row>
    <row r="28" spans="1:24">
      <c r="A28" s="27" t="str">
        <f>IF(B28="","",COUNTA(B$10:B28)&amp;".")</f>
        <v/>
      </c>
      <c r="F28" s="1" t="s">
        <v>28</v>
      </c>
    </row>
    <row r="29" spans="1:24">
      <c r="A29" s="27" t="str">
        <f>IF(B29="","",COUNTA(B$10:B43)&amp;".")</f>
        <v/>
      </c>
      <c r="C29" s="7"/>
      <c r="D29" s="7"/>
      <c r="E29" s="7"/>
      <c r="F29" s="1" t="s">
        <v>60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4">
      <c r="A30" s="27" t="str">
        <f>IF(B30="","",COUNTA(B$10:B30)&amp;".")</f>
        <v/>
      </c>
      <c r="E30" s="1" t="s">
        <v>46</v>
      </c>
    </row>
    <row r="31" spans="1:24">
      <c r="A31" s="27" t="str">
        <f>IF(B31="","",COUNTA(B$10:B31)&amp;".")</f>
        <v/>
      </c>
      <c r="F31" s="1" t="s">
        <v>9</v>
      </c>
    </row>
    <row r="32" spans="1:24">
      <c r="A32" s="27" t="str">
        <f>IF(B32="","",COUNTA(B$10:B32)&amp;".")</f>
        <v/>
      </c>
      <c r="F32" s="1" t="s">
        <v>47</v>
      </c>
      <c r="O32" s="9"/>
    </row>
    <row r="33" spans="1:40" ht="18.75" customHeight="1">
      <c r="A33" s="43" t="str">
        <f>IF(B33="","",COUNTA(B$9:B33)&amp;".")</f>
        <v>10.</v>
      </c>
      <c r="B33" s="44" t="s">
        <v>91</v>
      </c>
      <c r="C33" s="44"/>
      <c r="D33" s="44"/>
      <c r="E33" s="59">
        <f>AH7</f>
        <v>44538</v>
      </c>
      <c r="F33" s="59"/>
      <c r="G33" s="59"/>
      <c r="H33" s="59"/>
      <c r="I33" s="25" t="str">
        <f>"("&amp;TEXT(E33,"aaa")&amp;")"</f>
        <v>(水)</v>
      </c>
      <c r="J33" s="46" t="s">
        <v>92</v>
      </c>
      <c r="K33" s="59">
        <f>AH8</f>
        <v>44552</v>
      </c>
      <c r="L33" s="59"/>
      <c r="M33" s="59"/>
      <c r="N33" s="59"/>
      <c r="O33" s="25" t="str">
        <f>"("&amp;TEXT(K33,"aaa")&amp;")"</f>
        <v>(水)</v>
      </c>
      <c r="P33" s="44" t="s">
        <v>93</v>
      </c>
      <c r="Q33" s="44"/>
      <c r="R33" s="44"/>
      <c r="S33" s="44"/>
      <c r="T33" s="44"/>
      <c r="U33" s="44"/>
      <c r="V33" s="44"/>
      <c r="W33" s="44"/>
      <c r="X33" s="44"/>
    </row>
    <row r="34" spans="1:40" ht="18.75" customHeight="1">
      <c r="A34" s="39" t="str">
        <f>IF(B34="","",COUNTA(B$9:B34)&amp;".")</f>
        <v>11.</v>
      </c>
      <c r="B34" s="1" t="s">
        <v>94</v>
      </c>
      <c r="E34" s="1" t="s">
        <v>95</v>
      </c>
      <c r="Y34" s="44"/>
      <c r="AM34" s="54"/>
      <c r="AN34" s="54"/>
    </row>
    <row r="35" spans="1:40" ht="18.75" customHeight="1">
      <c r="A35" s="43" t="str">
        <f>IF(B35="","",COUNTA(B$9:B35)&amp;".")</f>
        <v>12.</v>
      </c>
      <c r="B35" s="44" t="s">
        <v>84</v>
      </c>
      <c r="C35" s="44"/>
      <c r="D35" s="44"/>
      <c r="E35" s="44" t="s">
        <v>85</v>
      </c>
      <c r="F35" s="44"/>
      <c r="Z35" s="44"/>
      <c r="AM35" s="54"/>
      <c r="AN35" s="54"/>
    </row>
    <row r="36" spans="1:40">
      <c r="A36" s="43" t="str">
        <f>IF(B36="","",COUNTA(B$9:B36)&amp;".")</f>
        <v/>
      </c>
      <c r="B36" s="44"/>
      <c r="C36" s="44"/>
      <c r="D36" s="44"/>
      <c r="E36" s="44" t="s">
        <v>86</v>
      </c>
      <c r="F36" s="44"/>
      <c r="AA36" s="44"/>
    </row>
    <row r="37" spans="1:40">
      <c r="A37" s="43" t="str">
        <f>IF(B37="","",COUNTA(B$9:B37)&amp;".")</f>
        <v/>
      </c>
      <c r="B37" s="44"/>
      <c r="C37" s="44"/>
      <c r="D37" s="44"/>
      <c r="E37" s="44" t="s">
        <v>87</v>
      </c>
      <c r="F37" s="44"/>
      <c r="AB37" s="44"/>
      <c r="AC37" s="44"/>
      <c r="AD37" s="44"/>
      <c r="AE37" s="44"/>
      <c r="AF37" s="44"/>
    </row>
    <row r="38" spans="1:40">
      <c r="A38" s="43" t="str">
        <f>IF(B38="","",COUNTA(B$9:B38)&amp;".")</f>
        <v/>
      </c>
      <c r="B38" s="44"/>
      <c r="C38" s="44"/>
      <c r="D38" s="44"/>
      <c r="E38" s="44" t="s">
        <v>90</v>
      </c>
      <c r="F38" s="44"/>
    </row>
    <row r="39" spans="1:40">
      <c r="A39" s="43" t="str">
        <f>IF(B39="","",COUNTA(B$9:B39)&amp;".")</f>
        <v/>
      </c>
      <c r="B39" s="44"/>
      <c r="C39" s="44"/>
      <c r="D39" s="44"/>
      <c r="E39" s="44" t="s">
        <v>88</v>
      </c>
      <c r="F39" s="44"/>
    </row>
    <row r="40" spans="1:40">
      <c r="A40" s="43" t="str">
        <f>IF(B40="","",COUNTA(B$9:B40)&amp;".")</f>
        <v/>
      </c>
      <c r="B40" s="44"/>
      <c r="C40" s="44"/>
      <c r="D40" s="44"/>
      <c r="E40" s="44" t="s">
        <v>89</v>
      </c>
      <c r="F40" s="44"/>
      <c r="AK40" s="8"/>
    </row>
    <row r="41" spans="1:40">
      <c r="A41" s="27" t="str">
        <f>IF(B41="","",COUNTA(B$10:B41)&amp;".")</f>
        <v>13.</v>
      </c>
      <c r="B41" s="1" t="s">
        <v>39</v>
      </c>
      <c r="E41" s="1" t="s">
        <v>76</v>
      </c>
    </row>
    <row r="42" spans="1:40" s="44" customFormat="1">
      <c r="A42" s="27" t="str">
        <f>IF(B42="","",COUNTA(B$10:B42)&amp;".")</f>
        <v>14.</v>
      </c>
      <c r="B42" s="1" t="s">
        <v>40</v>
      </c>
      <c r="C42" s="1"/>
      <c r="D42" s="1"/>
      <c r="E42" s="1" t="s">
        <v>29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40">
      <c r="A43" s="27" t="str">
        <f>IF(B43="","",COUNTA(B$10:B43)&amp;".")</f>
        <v/>
      </c>
      <c r="E43" s="1" t="s">
        <v>11</v>
      </c>
      <c r="AH43" s="45"/>
    </row>
    <row r="44" spans="1:40">
      <c r="A44" s="29"/>
      <c r="E44" s="1" t="s">
        <v>65</v>
      </c>
    </row>
    <row r="45" spans="1:40">
      <c r="E45" s="42" t="s">
        <v>83</v>
      </c>
      <c r="X45" s="10" t="s">
        <v>12</v>
      </c>
    </row>
    <row r="47" spans="1:40" ht="18" customHeight="1"/>
    <row r="48" spans="1:40" ht="18" customHeight="1"/>
  </sheetData>
  <mergeCells count="14">
    <mergeCell ref="A6:X8"/>
    <mergeCell ref="E23:X24"/>
    <mergeCell ref="AM34:AN34"/>
    <mergeCell ref="AM35:AN35"/>
    <mergeCell ref="A1:B1"/>
    <mergeCell ref="AH8:AK8"/>
    <mergeCell ref="AH9:AK9"/>
    <mergeCell ref="AH10:AK10"/>
    <mergeCell ref="AH11:AJ11"/>
    <mergeCell ref="E13:H13"/>
    <mergeCell ref="AH7:AK7"/>
    <mergeCell ref="E33:H33"/>
    <mergeCell ref="K33:N33"/>
    <mergeCell ref="E11:X12"/>
  </mergeCells>
  <phoneticPr fontId="1"/>
  <pageMargins left="0.51181102362204722" right="0.11811023622047245" top="0.35433070866141736" bottom="0.11811023622047245" header="0.31496062992125984" footer="0.11811023622047245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9D2E0-5664-4775-8D0F-36C77A889521}">
  <dimension ref="A1:Y34"/>
  <sheetViews>
    <sheetView showZeros="0" tabSelected="1" zoomScaleNormal="100" workbookViewId="0">
      <selection activeCell="AE1" sqref="AE1"/>
    </sheetView>
  </sheetViews>
  <sheetFormatPr defaultRowHeight="18.75"/>
  <cols>
    <col min="1" max="31" width="3.75" customWidth="1"/>
  </cols>
  <sheetData>
    <row r="1" spans="1:25" s="1" customFormat="1" ht="27" customHeight="1">
      <c r="C1" s="6"/>
      <c r="D1" s="11" t="str">
        <f>大会案内!E10&amp;"参加申込書"</f>
        <v>第40回 口丹波卓球大会参加申込書</v>
      </c>
      <c r="E1" s="6"/>
      <c r="G1" s="12"/>
      <c r="H1" s="12"/>
      <c r="I1" s="12"/>
      <c r="J1" s="12"/>
      <c r="K1" s="12"/>
      <c r="L1" s="12"/>
      <c r="M1" s="6"/>
    </row>
    <row r="2" spans="1:25" s="1" customFormat="1">
      <c r="B2" s="10"/>
      <c r="C2" s="13"/>
      <c r="D2" s="13"/>
      <c r="E2" s="13"/>
      <c r="F2" s="13"/>
      <c r="G2" s="13"/>
      <c r="I2" s="67" t="s">
        <v>109</v>
      </c>
      <c r="J2" s="67"/>
      <c r="K2" s="68"/>
      <c r="L2" s="65">
        <f>大会案内!AH7</f>
        <v>44538</v>
      </c>
      <c r="M2" s="65"/>
      <c r="N2" s="3" t="str">
        <f>"("&amp;TEXT(L2,"aaa")&amp;")"</f>
        <v>(水)</v>
      </c>
      <c r="O2" s="48" t="s">
        <v>108</v>
      </c>
      <c r="P2" s="64">
        <f>大会案内!AH8</f>
        <v>44552</v>
      </c>
      <c r="Q2" s="64"/>
      <c r="R2" s="3" t="str">
        <f>"("&amp;TEXT(P2,"aaa")&amp;")"</f>
        <v>(水)</v>
      </c>
      <c r="T2" s="66" t="s">
        <v>110</v>
      </c>
      <c r="U2" s="66"/>
      <c r="V2" s="64">
        <f>大会案内!AH10</f>
        <v>44577</v>
      </c>
      <c r="W2" s="64"/>
      <c r="X2" s="2" t="str">
        <f>"("&amp;TEXT(V2,"aaa")&amp;")"</f>
        <v>(日)</v>
      </c>
    </row>
    <row r="3" spans="1:25" s="17" customFormat="1" ht="33.75" customHeight="1">
      <c r="A3" s="79" t="s">
        <v>13</v>
      </c>
      <c r="B3" s="79"/>
      <c r="C3" s="71"/>
      <c r="D3" s="72"/>
      <c r="E3" s="72"/>
      <c r="F3" s="72"/>
      <c r="G3" s="72"/>
      <c r="H3" s="72"/>
      <c r="I3" s="72"/>
      <c r="J3" s="73"/>
      <c r="K3" s="49"/>
      <c r="L3" s="16"/>
      <c r="M3" s="50" t="s">
        <v>14</v>
      </c>
      <c r="N3" s="71"/>
      <c r="O3" s="72"/>
      <c r="P3" s="72"/>
      <c r="Q3" s="72"/>
      <c r="R3" s="73"/>
      <c r="S3" s="19" t="s">
        <v>17</v>
      </c>
      <c r="T3" s="71"/>
      <c r="U3" s="72"/>
      <c r="V3" s="72"/>
      <c r="W3" s="72"/>
      <c r="X3" s="73"/>
      <c r="Y3" s="16"/>
    </row>
    <row r="4" spans="1:25" s="1" customFormat="1" ht="3" customHeight="1">
      <c r="B4" s="10"/>
      <c r="C4" s="13" t="s">
        <v>107</v>
      </c>
      <c r="D4" s="13"/>
      <c r="E4" s="13"/>
      <c r="F4" s="13"/>
      <c r="G4" s="13"/>
      <c r="H4" s="13"/>
      <c r="I4" s="13"/>
      <c r="J4" s="13"/>
      <c r="M4" s="10"/>
      <c r="N4" s="13"/>
      <c r="O4" s="13"/>
      <c r="P4" s="13"/>
      <c r="Q4" s="13"/>
      <c r="R4" s="14"/>
      <c r="S4" s="15"/>
      <c r="T4" s="15"/>
      <c r="U4" s="15"/>
      <c r="V4" s="15"/>
      <c r="W4" s="15"/>
      <c r="X4" s="6"/>
    </row>
    <row r="5" spans="1:25" s="17" customFormat="1" ht="33.75" customHeight="1">
      <c r="A5" s="79" t="s">
        <v>15</v>
      </c>
      <c r="B5" s="80"/>
      <c r="C5" s="76"/>
      <c r="D5" s="77"/>
      <c r="E5" s="77"/>
      <c r="F5" s="78"/>
      <c r="G5" s="112" t="s">
        <v>16</v>
      </c>
      <c r="H5" s="113"/>
      <c r="I5" s="76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8"/>
      <c r="Y5" s="16"/>
    </row>
    <row r="6" spans="1:25" s="1" customFormat="1" ht="3" customHeight="1">
      <c r="N6" s="6"/>
      <c r="R6" s="6"/>
      <c r="T6" s="6"/>
      <c r="X6" s="6"/>
    </row>
    <row r="7" spans="1:25" s="17" customFormat="1" ht="33.75" customHeight="1">
      <c r="M7" s="18" t="s">
        <v>18</v>
      </c>
      <c r="N7" s="71"/>
      <c r="O7" s="72"/>
      <c r="P7" s="72"/>
      <c r="Q7" s="72"/>
      <c r="R7" s="73"/>
      <c r="S7" s="19" t="s">
        <v>17</v>
      </c>
      <c r="T7" s="71"/>
      <c r="U7" s="72"/>
      <c r="V7" s="72"/>
      <c r="W7" s="72"/>
      <c r="X7" s="73"/>
      <c r="Y7" s="16"/>
    </row>
    <row r="8" spans="1:25" s="1" customFormat="1" ht="2.25" customHeight="1">
      <c r="N8" s="6"/>
      <c r="R8" s="6"/>
      <c r="T8" s="6"/>
      <c r="X8" s="6"/>
    </row>
    <row r="9" spans="1:25" s="1" customFormat="1" ht="19.5" customHeight="1">
      <c r="A9" s="102" t="s">
        <v>103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47"/>
      <c r="O9" s="47"/>
      <c r="P9" s="47"/>
      <c r="Q9" s="47"/>
      <c r="R9" s="47"/>
      <c r="S9" s="47"/>
      <c r="T9" s="47"/>
      <c r="U9" s="47"/>
      <c r="V9" s="47"/>
    </row>
    <row r="10" spans="1:25" s="1" customFormat="1" ht="19.5">
      <c r="C10" s="51" t="s">
        <v>112</v>
      </c>
    </row>
    <row r="11" spans="1:25" s="17" customFormat="1" ht="30" customHeight="1">
      <c r="A11" s="31"/>
      <c r="B11" s="35" t="s">
        <v>102</v>
      </c>
      <c r="C11" s="35" t="s">
        <v>69</v>
      </c>
      <c r="D11" s="100" t="s">
        <v>68</v>
      </c>
      <c r="E11" s="100"/>
      <c r="F11" s="100"/>
      <c r="G11" s="100"/>
      <c r="H11" s="101" t="s">
        <v>70</v>
      </c>
      <c r="I11" s="101"/>
      <c r="J11" s="101"/>
      <c r="K11" s="101"/>
      <c r="L11" s="101" t="s">
        <v>70</v>
      </c>
      <c r="M11" s="101"/>
      <c r="N11" s="101"/>
      <c r="O11" s="101"/>
      <c r="P11" s="101" t="s">
        <v>70</v>
      </c>
      <c r="Q11" s="101"/>
      <c r="R11" s="101"/>
      <c r="S11" s="101"/>
      <c r="T11" s="101" t="s">
        <v>70</v>
      </c>
      <c r="U11" s="101"/>
      <c r="V11" s="101"/>
      <c r="W11" s="101"/>
      <c r="X11" s="88" t="s">
        <v>19</v>
      </c>
      <c r="Y11" s="89"/>
    </row>
    <row r="12" spans="1:25" s="17" customFormat="1" ht="39.75" customHeight="1">
      <c r="A12" s="31">
        <v>1</v>
      </c>
      <c r="B12" s="38"/>
      <c r="C12" s="3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  <c r="Y12" s="63"/>
    </row>
    <row r="13" spans="1:25" s="17" customFormat="1" ht="39.75" customHeight="1">
      <c r="A13" s="31">
        <f>A12+1</f>
        <v>2</v>
      </c>
      <c r="B13" s="38"/>
      <c r="C13" s="3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3"/>
      <c r="Y13" s="63"/>
    </row>
    <row r="14" spans="1:25" s="17" customFormat="1" ht="39.75" customHeight="1">
      <c r="A14" s="31">
        <f t="shared" ref="A14:A15" si="0">A13+1</f>
        <v>3</v>
      </c>
      <c r="B14" s="38"/>
      <c r="C14" s="3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3"/>
      <c r="Y14" s="63"/>
    </row>
    <row r="15" spans="1:25" s="17" customFormat="1" ht="39.75" customHeight="1">
      <c r="A15" s="31">
        <f t="shared" si="0"/>
        <v>4</v>
      </c>
      <c r="B15" s="38"/>
      <c r="C15" s="3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3"/>
      <c r="Y15" s="63"/>
    </row>
    <row r="16" spans="1:25" s="17" customFormat="1" ht="39.75" customHeight="1">
      <c r="A16" s="31">
        <f>A15+1</f>
        <v>5</v>
      </c>
      <c r="B16" s="38"/>
      <c r="C16" s="3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3"/>
      <c r="Y16" s="63"/>
    </row>
    <row r="17" spans="1:25" s="17" customFormat="1" ht="39.75" customHeight="1">
      <c r="A17" s="31">
        <f t="shared" ref="A17:A21" si="1">A16+1</f>
        <v>6</v>
      </c>
      <c r="B17" s="38"/>
      <c r="C17" s="3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63"/>
    </row>
    <row r="18" spans="1:25" s="17" customFormat="1" ht="39.75" customHeight="1">
      <c r="A18" s="31">
        <f t="shared" si="1"/>
        <v>7</v>
      </c>
      <c r="B18" s="38"/>
      <c r="C18" s="3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3"/>
      <c r="Y18" s="63"/>
    </row>
    <row r="19" spans="1:25" s="17" customFormat="1" ht="39.75" customHeight="1">
      <c r="A19" s="31">
        <f t="shared" si="1"/>
        <v>8</v>
      </c>
      <c r="B19" s="38"/>
      <c r="C19" s="3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3"/>
      <c r="Y19" s="63"/>
    </row>
    <row r="20" spans="1:25" s="17" customFormat="1" ht="39.75" customHeight="1">
      <c r="A20" s="31">
        <f t="shared" si="1"/>
        <v>9</v>
      </c>
      <c r="B20" s="38"/>
      <c r="C20" s="3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3"/>
      <c r="Y20" s="63"/>
    </row>
    <row r="21" spans="1:25" s="17" customFormat="1" ht="39.75" customHeight="1">
      <c r="A21" s="31">
        <f t="shared" si="1"/>
        <v>10</v>
      </c>
      <c r="B21" s="38"/>
      <c r="C21" s="3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  <c r="Y21" s="63"/>
    </row>
    <row r="22" spans="1:25" s="1" customFormat="1" ht="21.75" customHeight="1">
      <c r="A22" s="1" t="s">
        <v>1</v>
      </c>
    </row>
    <row r="23" spans="1:25" s="1" customFormat="1" ht="21.75" customHeight="1">
      <c r="A23" s="20" t="s">
        <v>44</v>
      </c>
      <c r="N23" s="20" t="s">
        <v>51</v>
      </c>
      <c r="U23" s="103" t="s">
        <v>77</v>
      </c>
      <c r="V23" s="104"/>
      <c r="W23" s="104"/>
    </row>
    <row r="24" spans="1:25" s="1" customFormat="1" ht="21.75" customHeight="1">
      <c r="B24" s="108" t="s">
        <v>23</v>
      </c>
      <c r="C24" s="108"/>
      <c r="D24" s="108"/>
      <c r="E24" s="109" t="s">
        <v>72</v>
      </c>
      <c r="F24" s="110"/>
      <c r="G24" s="111"/>
      <c r="H24" s="109" t="s">
        <v>45</v>
      </c>
      <c r="I24" s="111"/>
      <c r="J24" s="109" t="s">
        <v>24</v>
      </c>
      <c r="K24" s="110"/>
      <c r="L24" s="111"/>
      <c r="O24" s="105" t="s">
        <v>52</v>
      </c>
      <c r="P24" s="106"/>
      <c r="Q24" s="106"/>
      <c r="R24" s="105" t="s">
        <v>56</v>
      </c>
      <c r="S24" s="106"/>
      <c r="T24" s="107"/>
      <c r="U24" s="105" t="s">
        <v>55</v>
      </c>
      <c r="V24" s="106"/>
      <c r="W24" s="107"/>
    </row>
    <row r="25" spans="1:25" s="1" customFormat="1" ht="21.75" customHeight="1">
      <c r="B25" s="71" t="s">
        <v>20</v>
      </c>
      <c r="C25" s="72"/>
      <c r="D25" s="73"/>
      <c r="E25" s="71"/>
      <c r="F25" s="72"/>
      <c r="G25" s="36" t="s">
        <v>73</v>
      </c>
      <c r="H25" s="90">
        <v>2700</v>
      </c>
      <c r="I25" s="91"/>
      <c r="J25" s="74">
        <f>E25*H25</f>
        <v>0</v>
      </c>
      <c r="K25" s="75"/>
      <c r="L25" s="28" t="s">
        <v>27</v>
      </c>
      <c r="O25" s="95" t="s">
        <v>50</v>
      </c>
      <c r="P25" s="96"/>
      <c r="Q25" s="96"/>
      <c r="R25" s="81"/>
      <c r="S25" s="82"/>
      <c r="T25" s="85" t="s">
        <v>22</v>
      </c>
      <c r="U25" s="81"/>
      <c r="V25" s="82"/>
      <c r="W25" s="85" t="s">
        <v>22</v>
      </c>
    </row>
    <row r="26" spans="1:25" s="1" customFormat="1" ht="21.75" customHeight="1">
      <c r="B26" s="71" t="s">
        <v>21</v>
      </c>
      <c r="C26" s="72"/>
      <c r="D26" s="73"/>
      <c r="E26" s="71"/>
      <c r="F26" s="72"/>
      <c r="G26" s="36" t="s">
        <v>73</v>
      </c>
      <c r="H26" s="90">
        <v>3000</v>
      </c>
      <c r="I26" s="91"/>
      <c r="J26" s="74">
        <f>E26*H26</f>
        <v>0</v>
      </c>
      <c r="K26" s="75"/>
      <c r="L26" s="28" t="s">
        <v>27</v>
      </c>
      <c r="O26" s="92" t="s">
        <v>49</v>
      </c>
      <c r="P26" s="93"/>
      <c r="Q26" s="93"/>
      <c r="R26" s="98"/>
      <c r="S26" s="99"/>
      <c r="T26" s="87"/>
      <c r="U26" s="98"/>
      <c r="V26" s="99"/>
      <c r="W26" s="87"/>
    </row>
    <row r="27" spans="1:25" s="1" customFormat="1" ht="21.75" customHeight="1">
      <c r="B27" s="71" t="s">
        <v>71</v>
      </c>
      <c r="C27" s="72"/>
      <c r="D27" s="73"/>
      <c r="E27" s="71"/>
      <c r="F27" s="72"/>
      <c r="G27" s="36" t="s">
        <v>73</v>
      </c>
      <c r="H27" s="90">
        <v>2400</v>
      </c>
      <c r="I27" s="91"/>
      <c r="J27" s="74">
        <f>E27*H27</f>
        <v>0</v>
      </c>
      <c r="K27" s="75"/>
      <c r="L27" s="40" t="s">
        <v>27</v>
      </c>
      <c r="O27" s="95" t="s">
        <v>50</v>
      </c>
      <c r="P27" s="96"/>
      <c r="Q27" s="97"/>
      <c r="R27" s="81"/>
      <c r="S27" s="82"/>
      <c r="T27" s="85" t="s">
        <v>22</v>
      </c>
      <c r="U27" s="81"/>
      <c r="V27" s="82"/>
      <c r="W27" s="85" t="s">
        <v>22</v>
      </c>
    </row>
    <row r="28" spans="1:25" s="1" customFormat="1" ht="21.75" customHeight="1">
      <c r="B28" s="71" t="s">
        <v>77</v>
      </c>
      <c r="C28" s="72"/>
      <c r="D28" s="73"/>
      <c r="E28" s="71"/>
      <c r="F28" s="72"/>
      <c r="G28" s="36" t="s">
        <v>73</v>
      </c>
      <c r="H28" s="90">
        <v>1500</v>
      </c>
      <c r="I28" s="91"/>
      <c r="J28" s="74">
        <f>E28*H28</f>
        <v>0</v>
      </c>
      <c r="K28" s="75"/>
      <c r="L28" s="34" t="s">
        <v>27</v>
      </c>
      <c r="O28" s="92" t="s">
        <v>48</v>
      </c>
      <c r="P28" s="93"/>
      <c r="Q28" s="94"/>
      <c r="R28" s="83"/>
      <c r="S28" s="84"/>
      <c r="T28" s="86"/>
      <c r="U28" s="83"/>
      <c r="V28" s="84"/>
      <c r="W28" s="86"/>
    </row>
    <row r="29" spans="1:25" s="1" customFormat="1" ht="21.75" customHeight="1">
      <c r="B29" s="71" t="s">
        <v>25</v>
      </c>
      <c r="C29" s="72"/>
      <c r="D29" s="73"/>
      <c r="E29" s="71"/>
      <c r="F29" s="72"/>
      <c r="G29" s="36" t="s">
        <v>74</v>
      </c>
      <c r="H29" s="90">
        <v>650</v>
      </c>
      <c r="I29" s="91"/>
      <c r="J29" s="74">
        <f>E29*H29</f>
        <v>0</v>
      </c>
      <c r="K29" s="75"/>
      <c r="L29" s="28" t="s">
        <v>27</v>
      </c>
      <c r="R29" s="70" t="s">
        <v>53</v>
      </c>
      <c r="S29" s="70"/>
      <c r="T29" s="70"/>
      <c r="U29" s="70"/>
      <c r="V29" s="70"/>
      <c r="W29" s="70"/>
    </row>
    <row r="30" spans="1:25" s="1" customFormat="1">
      <c r="B30" s="71" t="s">
        <v>26</v>
      </c>
      <c r="C30" s="72"/>
      <c r="D30" s="72"/>
      <c r="E30" s="72"/>
      <c r="F30" s="72"/>
      <c r="G30" s="72"/>
      <c r="H30" s="72"/>
      <c r="I30" s="73"/>
      <c r="J30" s="74">
        <f>SUM(J25:L29)</f>
        <v>0</v>
      </c>
      <c r="K30" s="75"/>
      <c r="L30" s="34" t="s">
        <v>27</v>
      </c>
      <c r="R30" s="69" t="s">
        <v>54</v>
      </c>
      <c r="S30" s="69"/>
      <c r="T30" s="69"/>
      <c r="U30" s="69"/>
      <c r="V30" s="69"/>
      <c r="W30" s="69"/>
    </row>
    <row r="31" spans="1:25" s="1" customFormat="1">
      <c r="B31" s="1" t="s">
        <v>75</v>
      </c>
    </row>
    <row r="32" spans="1:25" s="1" customFormat="1" ht="18.75" customHeight="1">
      <c r="B32" s="53" t="str">
        <f>大会案内!E23</f>
        <v>※今年度は当日受付払いとします。なお、組み合わせ確定(1月9日)以降の棄権・キャンセルは参加費を請求します。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1:21" s="1" customFormat="1">
      <c r="A33" s="21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1">
      <c r="B34" s="2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127">
    <mergeCell ref="W27:W28"/>
    <mergeCell ref="J27:K27"/>
    <mergeCell ref="B32:U33"/>
    <mergeCell ref="A9:M9"/>
    <mergeCell ref="U23:W23"/>
    <mergeCell ref="U24:W24"/>
    <mergeCell ref="T3:X3"/>
    <mergeCell ref="N7:R7"/>
    <mergeCell ref="T7:X7"/>
    <mergeCell ref="B24:D24"/>
    <mergeCell ref="E24:G24"/>
    <mergeCell ref="H24:I24"/>
    <mergeCell ref="J24:L24"/>
    <mergeCell ref="O24:Q24"/>
    <mergeCell ref="D17:G17"/>
    <mergeCell ref="H17:K17"/>
    <mergeCell ref="G5:H5"/>
    <mergeCell ref="A3:B3"/>
    <mergeCell ref="C3:J3"/>
    <mergeCell ref="N3:R3"/>
    <mergeCell ref="R24:T24"/>
    <mergeCell ref="P14:S14"/>
    <mergeCell ref="U25:V26"/>
    <mergeCell ref="W25:W26"/>
    <mergeCell ref="U27:V28"/>
    <mergeCell ref="L17:O17"/>
    <mergeCell ref="P17:S17"/>
    <mergeCell ref="R25:S26"/>
    <mergeCell ref="B25:D25"/>
    <mergeCell ref="E25:F25"/>
    <mergeCell ref="T17:W17"/>
    <mergeCell ref="D12:G12"/>
    <mergeCell ref="D11:G11"/>
    <mergeCell ref="H11:K11"/>
    <mergeCell ref="L11:O11"/>
    <mergeCell ref="P11:S11"/>
    <mergeCell ref="T11:W11"/>
    <mergeCell ref="P20:S20"/>
    <mergeCell ref="T20:W20"/>
    <mergeCell ref="T12:W12"/>
    <mergeCell ref="P12:S12"/>
    <mergeCell ref="L12:O12"/>
    <mergeCell ref="H12:K12"/>
    <mergeCell ref="D15:G15"/>
    <mergeCell ref="H15:K15"/>
    <mergeCell ref="L15:O15"/>
    <mergeCell ref="P15:S15"/>
    <mergeCell ref="T15:W15"/>
    <mergeCell ref="L14:O14"/>
    <mergeCell ref="X14:Y14"/>
    <mergeCell ref="D16:G16"/>
    <mergeCell ref="H16:K16"/>
    <mergeCell ref="L16:O16"/>
    <mergeCell ref="P16:S16"/>
    <mergeCell ref="T16:W16"/>
    <mergeCell ref="X16:Y16"/>
    <mergeCell ref="T14:W14"/>
    <mergeCell ref="L20:O20"/>
    <mergeCell ref="B29:D29"/>
    <mergeCell ref="E29:F29"/>
    <mergeCell ref="H29:I29"/>
    <mergeCell ref="J29:K29"/>
    <mergeCell ref="O28:Q28"/>
    <mergeCell ref="H25:I25"/>
    <mergeCell ref="J25:K25"/>
    <mergeCell ref="B26:D26"/>
    <mergeCell ref="E26:F26"/>
    <mergeCell ref="H26:I26"/>
    <mergeCell ref="J26:K26"/>
    <mergeCell ref="B28:D28"/>
    <mergeCell ref="E28:F28"/>
    <mergeCell ref="H28:I28"/>
    <mergeCell ref="O25:Q25"/>
    <mergeCell ref="O26:Q26"/>
    <mergeCell ref="O27:Q27"/>
    <mergeCell ref="J28:K28"/>
    <mergeCell ref="B27:D27"/>
    <mergeCell ref="E27:F27"/>
    <mergeCell ref="H27:I27"/>
    <mergeCell ref="V2:W2"/>
    <mergeCell ref="P2:Q2"/>
    <mergeCell ref="L2:M2"/>
    <mergeCell ref="T2:U2"/>
    <mergeCell ref="I2:K2"/>
    <mergeCell ref="X15:Y15"/>
    <mergeCell ref="R30:W30"/>
    <mergeCell ref="R29:W29"/>
    <mergeCell ref="T19:W19"/>
    <mergeCell ref="X19:Y19"/>
    <mergeCell ref="X17:Y17"/>
    <mergeCell ref="B30:I30"/>
    <mergeCell ref="J30:K30"/>
    <mergeCell ref="C5:F5"/>
    <mergeCell ref="A5:B5"/>
    <mergeCell ref="I5:X5"/>
    <mergeCell ref="R27:S28"/>
    <mergeCell ref="T27:T28"/>
    <mergeCell ref="T25:T26"/>
    <mergeCell ref="X13:Y13"/>
    <mergeCell ref="D14:G14"/>
    <mergeCell ref="H14:K14"/>
    <mergeCell ref="X11:Y11"/>
    <mergeCell ref="X12:Y12"/>
    <mergeCell ref="D13:G13"/>
    <mergeCell ref="H13:K13"/>
    <mergeCell ref="L13:O13"/>
    <mergeCell ref="P13:S13"/>
    <mergeCell ref="T13:W13"/>
    <mergeCell ref="X20:Y20"/>
    <mergeCell ref="D21:G21"/>
    <mergeCell ref="H21:K21"/>
    <mergeCell ref="L21:O21"/>
    <mergeCell ref="P21:S21"/>
    <mergeCell ref="T21:W21"/>
    <mergeCell ref="X21:Y21"/>
    <mergeCell ref="D18:G18"/>
    <mergeCell ref="H18:K18"/>
    <mergeCell ref="L18:O18"/>
    <mergeCell ref="P18:S18"/>
    <mergeCell ref="T18:W18"/>
    <mergeCell ref="X18:Y18"/>
    <mergeCell ref="D19:G19"/>
    <mergeCell ref="H19:K19"/>
    <mergeCell ref="L19:O19"/>
    <mergeCell ref="P19:S19"/>
    <mergeCell ref="D20:G20"/>
    <mergeCell ref="H20:K20"/>
  </mergeCells>
  <phoneticPr fontId="1"/>
  <pageMargins left="0.46" right="0.15" top="0.34" bottom="0.24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大会案内</vt:lpstr>
      <vt:lpstr>申込書</vt:lpstr>
      <vt:lpstr>申込書!Print_Area</vt:lpstr>
      <vt:lpstr>大会案内!Print_Area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2021-11-09T02:55:39Z</dcterms:modified>
</cp:coreProperties>
</file>