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1" documentId="5_{4021F161-3651-4B18-8DDE-9FF9E4C11DD3}" xr6:coauthVersionLast="36" xr6:coauthVersionMax="36" xr10:uidLastSave="{97DBA06C-4930-4B4C-BBF5-134C8BF02FD8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申込書!$A$1:$X$33</definedName>
    <definedName name="_xlnm.Print_Area" localSheetId="0">大会案内!$A$1:$X$46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3" l="1"/>
  <c r="A18" i="3" s="1"/>
  <c r="A19" i="3" s="1"/>
  <c r="A20" i="3" s="1"/>
  <c r="A21" i="3" s="1"/>
  <c r="J27" i="3"/>
  <c r="A13" i="3"/>
  <c r="A14" i="3" s="1"/>
  <c r="A15" i="3" s="1"/>
  <c r="A16" i="3" s="1"/>
  <c r="A28" i="2" l="1"/>
  <c r="A29" i="2"/>
  <c r="A25" i="2"/>
  <c r="A26" i="2"/>
  <c r="A27" i="2"/>
  <c r="J28" i="3" l="1"/>
  <c r="J26" i="3"/>
  <c r="J25" i="3"/>
  <c r="T2" i="3"/>
  <c r="V2" i="3" s="1"/>
  <c r="O2" i="3"/>
  <c r="Q2" i="3" s="1"/>
  <c r="J29" i="3" l="1"/>
  <c r="E12" i="2"/>
  <c r="D1" i="3" s="1"/>
  <c r="A45" i="2" l="1"/>
  <c r="A44" i="2"/>
  <c r="E43" i="2"/>
  <c r="I43" i="2" s="1"/>
  <c r="A43" i="2"/>
  <c r="A42" i="2"/>
  <c r="A41" i="2"/>
  <c r="A40" i="2"/>
  <c r="A39" i="2"/>
  <c r="A38" i="2"/>
  <c r="A37" i="2"/>
  <c r="A36" i="2"/>
  <c r="A35" i="2"/>
  <c r="A34" i="2"/>
  <c r="A33" i="2"/>
  <c r="E31" i="2"/>
  <c r="C32" i="3" s="1"/>
  <c r="A32" i="2"/>
  <c r="A31" i="2"/>
  <c r="A30" i="2"/>
  <c r="A2" i="2"/>
  <c r="A24" i="2"/>
  <c r="A22" i="2"/>
  <c r="E16" i="2"/>
  <c r="A16" i="2"/>
  <c r="J15" i="2"/>
  <c r="E15" i="2"/>
  <c r="I15" i="2" s="1"/>
  <c r="A15" i="2"/>
  <c r="A13" i="2"/>
  <c r="A6" i="2"/>
  <c r="A12" i="2"/>
  <c r="U2" i="2"/>
  <c r="D4" i="2" l="1"/>
</calcChain>
</file>

<file path=xl/sharedStrings.xml><?xml version="1.0" encoding="utf-8"?>
<sst xmlns="http://schemas.openxmlformats.org/spreadsheetml/2006/main" count="111" uniqueCount="99">
  <si>
    <t>記</t>
  </si>
  <si>
    <t>ランクの強い順に記入して下さい。用紙が不足する場合は、コピーして使ってください。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</si>
  <si>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</si>
  <si>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</si>
  <si>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</si>
  <si>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</si>
  <si>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</si>
  <si>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</si>
  <si>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</si>
  <si>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</si>
  <si>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</si>
  <si>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</si>
  <si>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</si>
  <si>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</si>
  <si>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</si>
  <si>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</si>
  <si>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</si>
  <si>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</si>
  <si>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</si>
  <si>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</si>
  <si>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</si>
  <si>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</si>
  <si>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</si>
  <si>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</si>
  <si>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</si>
  <si>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</si>
  <si>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</si>
  <si>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</si>
  <si>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</si>
  <si>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</si>
  <si>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</si>
  <si>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</si>
  <si>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</si>
  <si>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</si>
  <si>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</si>
  <si>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</si>
  <si>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</si>
  <si>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</si>
  <si>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</si>
  <si>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</si>
  <si>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</si>
  <si>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</si>
  <si>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</si>
  <si>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</si>
  <si>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</si>
  <si>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</si>
  <si>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</si>
  <si>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</si>
  <si>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午前9:30</t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</si>
  <si>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</si>
  <si>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</si>
  <si>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</si>
  <si>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</si>
  <si>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</si>
  <si>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</si>
  <si>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</si>
  <si>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</si>
  <si>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</si>
  <si>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</si>
  <si>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</si>
  <si>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</si>
  <si>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</si>
  <si>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</si>
  <si>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</si>
  <si>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</si>
  <si>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</si>
  <si>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電話：0771-25-9786</t>
    <rPh sb="0" eb="2">
      <t>デンワ</t>
    </rPh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</si>
  <si>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</si>
  <si>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＊自転車はさくら体育館駐車場においてください。</t>
    <phoneticPr fontId="1"/>
  </si>
  <si>
    <t>＊車は、さくら公園体育館横の
　（株）七谷川木材工業駐車場に入れてください。</t>
    <rPh sb="7" eb="9">
      <t>コウエン</t>
    </rPh>
    <phoneticPr fontId="1"/>
  </si>
  <si>
    <t>亀岡市千歳町国分後田１　</t>
    <rPh sb="0" eb="3">
      <t>カメオカシ</t>
    </rPh>
    <phoneticPr fontId="1"/>
  </si>
  <si>
    <t>(TEL 0771-25-0786）</t>
    <phoneticPr fontId="1"/>
  </si>
  <si>
    <t>さくら公園体育館</t>
    <phoneticPr fontId="1"/>
  </si>
  <si>
    <t>開会式</t>
  </si>
  <si>
    <t>会長杯卓球大会</t>
    <rPh sb="0" eb="2">
      <t>カイチョウ</t>
    </rPh>
    <phoneticPr fontId="1"/>
  </si>
  <si>
    <t>亀岡市卓球協会員及び亀岡市/南丹市/京丹波町に在住･在勤･在学者(高校生以上)</t>
    <rPh sb="12" eb="13">
      <t>シ</t>
    </rPh>
    <rPh sb="33" eb="36">
      <t>コウコウセイ</t>
    </rPh>
    <rPh sb="36" eb="38">
      <t>イジョウ</t>
    </rPh>
    <phoneticPr fontId="1"/>
  </si>
  <si>
    <t>男・女別1チーム３～4人の３ダブルス団体戦</t>
    <phoneticPr fontId="1"/>
  </si>
  <si>
    <t>１グループ３～４チームで５ゲームマッチの予選リーグ戦を行い、2戦先取で勝敗を決定。</t>
    <phoneticPr fontId="1"/>
  </si>
  <si>
    <t>順位トーナメントも2戦先取で勝敗を決定します。</t>
    <phoneticPr fontId="1"/>
  </si>
  <si>
    <t>リーグ戦1,2位チームは決勝トーナメントに、3,4位は3,4位トーナメントに進めます。</t>
    <phoneticPr fontId="1"/>
  </si>
  <si>
    <t>1チーム協会員2,700円、一般社会人･大学生3,000円、高校生2,400円</t>
    <rPh sb="12" eb="13">
      <t>エン</t>
    </rPh>
    <rPh sb="30" eb="33">
      <t>コウコウセイ</t>
    </rPh>
    <rPh sb="38" eb="39">
      <t>エン</t>
    </rPh>
    <phoneticPr fontId="1"/>
  </si>
  <si>
    <t>①決勝トーナメント１～３位まで賞品を授与します。</t>
    <rPh sb="1" eb="3">
      <t>ケッショウ</t>
    </rPh>
    <rPh sb="15" eb="17">
      <t>ショウヒン</t>
    </rPh>
    <phoneticPr fontId="1"/>
  </si>
  <si>
    <t>③昼食(650円)ご希望の方は、数量をまとめて申し込んで下さい。（当日受付不可）　　</t>
    <rPh sb="7" eb="8">
      <t>エン</t>
    </rPh>
    <phoneticPr fontId="1"/>
  </si>
  <si>
    <t>昼食(650円)ご希望の方は、数量をまとめて申し込んで下さい。（当日受付不可）　</t>
    <rPh sb="6" eb="7">
      <t>エン</t>
    </rPh>
    <phoneticPr fontId="1"/>
  </si>
  <si>
    <t>駐車場は、体育館裏の第９駐車場をご利用下さい。      　</t>
    <phoneticPr fontId="1"/>
  </si>
  <si>
    <t>チーム名</t>
    <rPh sb="3" eb="4">
      <t>メイ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</si>
  <si>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</si>
  <si>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ナ</t>
    </rPh>
    <phoneticPr fontId="1"/>
  </si>
  <si>
    <t>高校生</t>
    <rPh sb="0" eb="3">
      <t>コウコウセイ</t>
    </rPh>
    <phoneticPr fontId="1"/>
  </si>
  <si>
    <t>チーム数</t>
    <rPh sb="3" eb="4">
      <t>スウ</t>
    </rPh>
    <phoneticPr fontId="1"/>
  </si>
  <si>
    <t>チーム</t>
    <phoneticPr fontId="1"/>
  </si>
  <si>
    <t>個</t>
    <rPh sb="0" eb="1">
      <t>コ</t>
    </rPh>
    <phoneticPr fontId="1"/>
  </si>
  <si>
    <t>チームの参加費は、チーム内の一番高い人の参加費区分になります。</t>
  </si>
  <si>
    <t>チームの参加費は、チーム内の一番高い人の参加費区分になります。</t>
    <phoneticPr fontId="1"/>
  </si>
  <si>
    <t>関口理事長　TEL 090-3618-9877　又は　段本事務局長　TEL 090-2283-4493　まで</t>
    <phoneticPr fontId="1"/>
  </si>
  <si>
    <t>中学生以下</t>
    <rPh sb="0" eb="3">
      <t>チュウガクセイ</t>
    </rPh>
    <rPh sb="3" eb="5">
      <t>イカ</t>
    </rPh>
    <phoneticPr fontId="1"/>
  </si>
  <si>
    <t>②3,4位トーナメント1位には賞品があります。</t>
    <phoneticPr fontId="1"/>
  </si>
  <si>
    <t>2021年8月吉日</t>
    <rPh sb="4" eb="5">
      <t>ネン</t>
    </rPh>
    <rPh sb="6" eb="7">
      <t>ガツ</t>
    </rPh>
    <rPh sb="7" eb="9">
      <t>キチジツ</t>
    </rPh>
    <phoneticPr fontId="1"/>
  </si>
  <si>
    <r>
      <t xml:space="preserve">なお、新型コロナウイルス感染症の拡大で、大会開催を中止する場合がありますのでご了承ください。その際は協会ホームページに掲示します。(ホームページは「亀岡市卓球協会」←検索)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なお、本大会も無観客とし入場は選手、運営スタッフのみとします。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</si>
</sst>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2" fillId="0" borderId="0" xfId="0" applyNumberFormat="1" applyFont="1" applyAlignment="1"/>
    <xf numFmtId="177" fontId="12" fillId="0" borderId="0" xfId="0" applyNumberFormat="1" applyFont="1" applyAlignme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Alignment="1"/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left" wrapText="1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shrinkToFit="1"/>
    </xf>
    <xf numFmtId="0" fontId="2" fillId="0" borderId="8" xfId="0" applyFont="1" applyBorder="1" applyAlignment="1">
      <alignment horizontal="center"/>
    </xf>
    <xf numFmtId="38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210039</xdr:colOff>
      <xdr:row>12</xdr:row>
      <xdr:rowOff>222256</xdr:rowOff>
    </xdr:from>
    <xdr:to>
      <xdr:col>23</xdr:col>
      <xdr:colOff>243824</xdr:colOff>
      <xdr:row>22</xdr:row>
      <xdr:rowOff>105023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4B5CB30-955F-4ABC-985C-E746B145E739}"/>
            </a:ext>
          </a:extLst>
        </xdr:cNvPr>
        <xdr:cNvGrpSpPr/>
      </xdr:nvGrpSpPr>
      <xdr:grpSpPr>
        <a:xfrm>
          <a:off x="2947217" y="3106995"/>
          <a:ext cx="4256625" cy="2227646"/>
          <a:chOff x="2916116" y="3326426"/>
          <a:chExt cx="4136862" cy="230065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A7C40D6-B444-4607-AE2C-A71E8C232B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2294" y="3326426"/>
            <a:ext cx="3070684" cy="23006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B0DFFAD-8FDB-46C7-B6A3-0C2386D0E15F}"/>
              </a:ext>
            </a:extLst>
          </xdr:cNvPr>
          <xdr:cNvSpPr txBox="1"/>
        </xdr:nvSpPr>
        <xdr:spPr>
          <a:xfrm>
            <a:off x="4762501" y="4103079"/>
            <a:ext cx="710712" cy="2857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体育館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FC9AA83B-3C6D-40B6-AC6C-B5EB739B628D}"/>
              </a:ext>
            </a:extLst>
          </xdr:cNvPr>
          <xdr:cNvSpPr txBox="1"/>
        </xdr:nvSpPr>
        <xdr:spPr>
          <a:xfrm>
            <a:off x="2916116" y="4497265"/>
            <a:ext cx="2080847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 b="1"/>
              <a:t>(</a:t>
            </a:r>
            <a:r>
              <a:rPr kumimoji="1" lang="ja-JP" altLang="en-US" sz="1100" b="1"/>
              <a:t>株</a:t>
            </a:r>
            <a:r>
              <a:rPr kumimoji="1" lang="en-US" altLang="ja-JP" sz="1100" b="1"/>
              <a:t>)</a:t>
            </a:r>
            <a:r>
              <a:rPr kumimoji="1" lang="ja-JP" altLang="en-US" sz="1100" b="1"/>
              <a:t>七谷川木材工業駐車場➡</a:t>
            </a:r>
          </a:p>
        </xdr:txBody>
      </xdr:sp>
    </xdr:grpSp>
    <xdr:clientData/>
  </xdr:twoCellAnchor>
  <xdr:twoCellAnchor editAs="oneCell">
    <xdr:from>
      <xdr:col>20</xdr:col>
      <xdr:colOff>183174</xdr:colOff>
      <xdr:row>13</xdr:row>
      <xdr:rowOff>7326</xdr:rowOff>
    </xdr:from>
    <xdr:to>
      <xdr:col>21</xdr:col>
      <xdr:colOff>122755</xdr:colOff>
      <xdr:row>14</xdr:row>
      <xdr:rowOff>102576</xdr:rowOff>
    </xdr:to>
    <xdr:pic>
      <xdr:nvPicPr>
        <xdr:cNvPr id="7" name="図 6" descr="方位表示(北) イラスト素材 [ 1680121 ] - フォトライブラリー ...">
          <a:extLst>
            <a:ext uri="{FF2B5EF4-FFF2-40B4-BE49-F238E27FC236}">
              <a16:creationId xmlns:a16="http://schemas.microsoft.com/office/drawing/2014/main" id="{38830572-7EEE-4E6F-81C0-1DC7738E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020" y="3465634"/>
          <a:ext cx="232658" cy="33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1</xdr:row>
      <xdr:rowOff>190500</xdr:rowOff>
    </xdr:from>
    <xdr:to>
      <xdr:col>23</xdr:col>
      <xdr:colOff>200025</xdr:colOff>
      <xdr:row>2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F98CB5-CE09-4B4E-B8C4-D7F749F4036E}"/>
            </a:ext>
          </a:extLst>
        </xdr:cNvPr>
        <xdr:cNvSpPr txBox="1"/>
      </xdr:nvSpPr>
      <xdr:spPr>
        <a:xfrm>
          <a:off x="5734050" y="533400"/>
          <a:ext cx="1476375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良ければ携帯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P46"/>
  <sheetViews>
    <sheetView showZeros="0" zoomScaleNormal="100" workbookViewId="0">
      <selection activeCell="BB10" sqref="BB10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42" width="3.875" style="1" hidden="1" customWidth="1"/>
    <col min="43" max="45" width="0" style="1" hidden="1" customWidth="1"/>
    <col min="46" max="16384" width="3.875" style="1"/>
  </cols>
  <sheetData>
    <row r="1" spans="1:41">
      <c r="A1" s="43" t="s">
        <v>3</v>
      </c>
      <c r="B1" s="44"/>
    </row>
    <row r="2" spans="1:41">
      <c r="A2" s="28" t="str">
        <f>IF(B2="","",COUNTA(B$12:B26)&amp;".")</f>
        <v/>
      </c>
      <c r="U2" s="2" t="str">
        <f>AH4</f>
        <v>2021年8月吉日</v>
      </c>
    </row>
    <row r="3" spans="1:41" ht="19.5" customHeight="1">
      <c r="Q3" s="3" t="s">
        <v>65</v>
      </c>
      <c r="V3" s="3"/>
      <c r="W3" s="3"/>
    </row>
    <row r="4" spans="1:41" ht="24">
      <c r="D4" s="25" t="str">
        <f>E12&amp;"のご案内"</f>
        <v>第21回 会長杯卓球大会のご案内</v>
      </c>
      <c r="R4" s="3"/>
      <c r="S4" s="3"/>
      <c r="T4" s="3"/>
      <c r="AD4" s="1" t="s">
        <v>9</v>
      </c>
      <c r="AH4" s="1" t="s">
        <v>97</v>
      </c>
    </row>
    <row r="5" spans="1:41">
      <c r="AD5" s="1" t="s">
        <v>5</v>
      </c>
      <c r="AH5" s="1" t="s">
        <v>74</v>
      </c>
    </row>
    <row r="6" spans="1:41">
      <c r="A6" s="1" t="str">
        <f>"  "&amp;E12&amp;"を、下記の要領で開催致します。"</f>
        <v xml:space="preserve">  第21回 会長杯卓球大会を、下記の要領で開催致します。</v>
      </c>
      <c r="AD6" s="1" t="s">
        <v>4</v>
      </c>
      <c r="AH6" s="1">
        <v>21</v>
      </c>
    </row>
    <row r="7" spans="1:41" ht="18.75" customHeight="1">
      <c r="A7" s="47" t="s">
        <v>98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AD7" s="1" t="s">
        <v>11</v>
      </c>
      <c r="AH7" s="45">
        <v>44440</v>
      </c>
      <c r="AI7" s="45"/>
      <c r="AJ7" s="45"/>
      <c r="AK7" s="45"/>
    </row>
    <row r="8" spans="1:41" ht="18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AD8" s="1" t="s">
        <v>35</v>
      </c>
      <c r="AH8" s="45">
        <v>44451</v>
      </c>
      <c r="AI8" s="45"/>
      <c r="AJ8" s="45"/>
      <c r="AK8" s="45"/>
    </row>
    <row r="9" spans="1:4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D9" s="1" t="s">
        <v>6</v>
      </c>
      <c r="AH9" s="45">
        <v>44458</v>
      </c>
      <c r="AI9" s="45"/>
      <c r="AJ9" s="45"/>
      <c r="AK9" s="45"/>
    </row>
    <row r="10" spans="1:41" ht="18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AD10" s="1" t="s">
        <v>7</v>
      </c>
      <c r="AH10" s="46" t="s">
        <v>48</v>
      </c>
      <c r="AI10" s="46"/>
      <c r="AJ10" s="46"/>
    </row>
    <row r="11" spans="1:41" s="3" customFormat="1">
      <c r="A11" s="1"/>
      <c r="B11" s="1"/>
      <c r="C11" s="1"/>
      <c r="D11" s="1"/>
      <c r="E11" s="1"/>
      <c r="F11" s="1"/>
      <c r="G11" s="1"/>
      <c r="H11" s="1"/>
      <c r="I11" s="1"/>
      <c r="J11" s="4" t="s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D11" s="1" t="s">
        <v>8</v>
      </c>
      <c r="AE11" s="1"/>
      <c r="AF11" s="1"/>
      <c r="AG11" s="1"/>
      <c r="AH11" s="1" t="s">
        <v>72</v>
      </c>
      <c r="AI11" s="1"/>
      <c r="AJ11" s="1"/>
      <c r="AK11" s="1"/>
      <c r="AO11" s="3" t="s">
        <v>66</v>
      </c>
    </row>
    <row r="12" spans="1:41">
      <c r="A12" s="28" t="str">
        <f>IF(B12="","",COUNTA(B$12:B12)&amp;".")</f>
        <v>1.</v>
      </c>
      <c r="B12" s="1" t="s">
        <v>36</v>
      </c>
      <c r="E12" s="1" t="str">
        <f>"第"&amp;AH6&amp;"回 "&amp;AH5</f>
        <v>第21回 会長杯卓球大会</v>
      </c>
      <c r="AD12" s="1" t="s">
        <v>64</v>
      </c>
      <c r="AH12" s="1" t="s">
        <v>63</v>
      </c>
    </row>
    <row r="13" spans="1:41">
      <c r="A13" s="28" t="str">
        <f>IF(B13="","",COUNTA(B$12:B13)&amp;".")</f>
        <v>2.</v>
      </c>
      <c r="B13" s="1" t="s">
        <v>37</v>
      </c>
      <c r="E13" s="1" t="s">
        <v>75</v>
      </c>
      <c r="AD13" s="1" t="s">
        <v>83</v>
      </c>
    </row>
    <row r="14" spans="1:41">
      <c r="AD14" s="1" t="s">
        <v>84</v>
      </c>
    </row>
    <row r="15" spans="1:41">
      <c r="A15" s="28" t="str">
        <f>IF(B15="","",COUNTA(B$12:B15)&amp;".")</f>
        <v>3.</v>
      </c>
      <c r="B15" s="1" t="s">
        <v>38</v>
      </c>
      <c r="E15" s="40">
        <f>AH9</f>
        <v>44458</v>
      </c>
      <c r="F15" s="40"/>
      <c r="G15" s="40"/>
      <c r="H15" s="40"/>
      <c r="I15" s="39" t="str">
        <f>"("&amp;TEXT(E15,"aaa")&amp;")"</f>
        <v>(日)</v>
      </c>
      <c r="J15" s="32" t="str">
        <f>AH10</f>
        <v>午前9:30</v>
      </c>
      <c r="K15" s="27"/>
      <c r="L15" s="32" t="s">
        <v>73</v>
      </c>
    </row>
    <row r="16" spans="1:41">
      <c r="A16" s="28" t="str">
        <f>IF(B16="","",COUNTA(B$12:B16)&amp;".")</f>
        <v>4.</v>
      </c>
      <c r="B16" s="1" t="s">
        <v>39</v>
      </c>
      <c r="E16" s="1" t="str">
        <f>AH11</f>
        <v>さくら公園体育館</v>
      </c>
    </row>
    <row r="17" spans="1:24">
      <c r="A17" s="28"/>
      <c r="E17" s="1" t="s">
        <v>70</v>
      </c>
    </row>
    <row r="18" spans="1:24">
      <c r="A18" s="28"/>
      <c r="E18" s="1" t="s">
        <v>71</v>
      </c>
    </row>
    <row r="19" spans="1:24">
      <c r="A19" s="28"/>
      <c r="C19" s="48" t="s">
        <v>69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4">
      <c r="A20" s="2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24">
      <c r="A21" s="28"/>
      <c r="C21" s="1" t="s">
        <v>68</v>
      </c>
    </row>
    <row r="22" spans="1:24">
      <c r="A22" s="28" t="str">
        <f>IF(B22="","",COUNTA(B$12:B22)&amp;".")</f>
        <v/>
      </c>
    </row>
    <row r="23" spans="1:24">
      <c r="A23" s="28"/>
    </row>
    <row r="24" spans="1:24">
      <c r="A24" s="28" t="str">
        <f>IF(B24="","",COUNTA(B$12:B24)&amp;".")</f>
        <v>5.</v>
      </c>
      <c r="B24" s="1" t="s">
        <v>40</v>
      </c>
      <c r="E24" s="1" t="s">
        <v>76</v>
      </c>
    </row>
    <row r="25" spans="1:24">
      <c r="A25" s="35" t="str">
        <f>IF(B25="","",COUNTA(B$12:B25)&amp;".")</f>
        <v/>
      </c>
    </row>
    <row r="26" spans="1:24">
      <c r="A26" s="35" t="str">
        <f>IF(B26="","",COUNTA(B$12:B26)&amp;".")</f>
        <v>6.</v>
      </c>
      <c r="B26" s="1" t="s">
        <v>47</v>
      </c>
      <c r="E26" s="1" t="s">
        <v>77</v>
      </c>
    </row>
    <row r="27" spans="1:24">
      <c r="A27" s="35" t="str">
        <f>IF(B27="","",COUNTA(B$12:B27)&amp;".")</f>
        <v/>
      </c>
      <c r="E27" s="1" t="s">
        <v>79</v>
      </c>
    </row>
    <row r="28" spans="1:24">
      <c r="A28" s="35" t="str">
        <f>IF(B28="","",COUNTA(B$12:B28)&amp;".")</f>
        <v/>
      </c>
      <c r="F28" s="1" t="s">
        <v>78</v>
      </c>
    </row>
    <row r="29" spans="1:24">
      <c r="A29" s="35" t="str">
        <f>IF(B29="","",COUNTA(B$12:B29)&amp;".")</f>
        <v>7.</v>
      </c>
      <c r="B29" s="1" t="s">
        <v>41</v>
      </c>
      <c r="E29" s="5" t="s">
        <v>80</v>
      </c>
      <c r="F29" s="5"/>
    </row>
    <row r="30" spans="1:24">
      <c r="A30" s="28" t="str">
        <f>IF(B30="","",COUNTA(B$12:B30)&amp;".")</f>
        <v/>
      </c>
      <c r="F30" s="1" t="s">
        <v>93</v>
      </c>
    </row>
    <row r="31" spans="1:24">
      <c r="A31" s="28" t="str">
        <f>IF(B31="","",COUNTA(B$12:B31)&amp;".")</f>
        <v/>
      </c>
      <c r="E31" s="41" t="str">
        <f>"※今年度は当日受付払いとします。なお、組み合わせ確定("&amp;MONTH(AH8)&amp;"月"&amp;DAY(AH8)&amp;"日)以降の棄権・キャンセルは参加費を請求します。"</f>
        <v>※今年度は当日受付払いとします。なお、組み合わせ確定(9月12日)以降の棄権・キャンセルは参加費を請求します。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>
      <c r="A32" s="28" t="str">
        <f>IF(B32="","",COUNTA(B$12:B32)&amp;".")</f>
        <v/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40" ht="18.75" customHeight="1">
      <c r="A33" s="28" t="str">
        <f>IF(B33="","",COUNTA(B$12:B33)&amp;".")</f>
        <v/>
      </c>
      <c r="C33" s="7"/>
      <c r="D33" s="7"/>
      <c r="AM33" s="42"/>
      <c r="AN33" s="42"/>
    </row>
    <row r="34" spans="1:40" ht="18.75" customHeight="1">
      <c r="A34" s="28" t="str">
        <f>IF(B34="","",COUNTA(B$12:B34)&amp;".")</f>
        <v>8.</v>
      </c>
      <c r="B34" s="1" t="s">
        <v>42</v>
      </c>
      <c r="E34" s="17" t="s">
        <v>81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AM34" s="42"/>
      <c r="AN34" s="42"/>
    </row>
    <row r="35" spans="1:40" ht="18.75" customHeight="1">
      <c r="A35" s="28" t="str">
        <f>IF(B35="","",COUNTA(B$12:B35)&amp;".")</f>
        <v/>
      </c>
      <c r="E35" s="17" t="s">
        <v>96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40">
      <c r="A36" s="28" t="str">
        <f>IF(B36="","",COUNTA(B$12:B36)&amp;".")</f>
        <v>9.</v>
      </c>
      <c r="B36" s="1" t="s">
        <v>43</v>
      </c>
      <c r="E36" s="1" t="s">
        <v>49</v>
      </c>
    </row>
    <row r="37" spans="1:40">
      <c r="A37" s="28" t="str">
        <f>IF(B37="","",COUNTA(B$12:B37)&amp;".")</f>
        <v/>
      </c>
      <c r="F37" s="1" t="s">
        <v>33</v>
      </c>
    </row>
    <row r="38" spans="1:40">
      <c r="A38" s="28" t="str">
        <f>IF(B38="","",COUNTA(B$12:B45)&amp;".")</f>
        <v/>
      </c>
      <c r="C38" s="7"/>
      <c r="D38" s="7"/>
      <c r="E38" s="7"/>
      <c r="F38" s="1" t="s">
        <v>67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40">
      <c r="A39" s="28" t="str">
        <f>IF(B39="","",COUNTA(B$12:B39)&amp;".")</f>
        <v/>
      </c>
      <c r="E39" s="1" t="s">
        <v>52</v>
      </c>
      <c r="AK39" s="8"/>
    </row>
    <row r="40" spans="1:40">
      <c r="A40" s="28" t="str">
        <f>IF(B40="","",COUNTA(B$12:B40)&amp;".")</f>
        <v/>
      </c>
      <c r="F40" s="1" t="s">
        <v>10</v>
      </c>
    </row>
    <row r="41" spans="1:40">
      <c r="A41" s="28" t="str">
        <f>IF(B41="","",COUNTA(B$12:B41)&amp;".")</f>
        <v/>
      </c>
      <c r="F41" s="1" t="s">
        <v>53</v>
      </c>
      <c r="O41" s="9"/>
    </row>
    <row r="42" spans="1:40">
      <c r="A42" s="28" t="str">
        <f>IF(B42="","",COUNTA(B$12:B42)&amp;".")</f>
        <v>10.</v>
      </c>
      <c r="B42" s="1" t="s">
        <v>44</v>
      </c>
      <c r="E42" s="1" t="s">
        <v>94</v>
      </c>
    </row>
    <row r="43" spans="1:40">
      <c r="A43" s="28" t="str">
        <f>IF(B43="","",COUNTA(B$12:B43)&amp;".")</f>
        <v>11.</v>
      </c>
      <c r="B43" s="1" t="s">
        <v>45</v>
      </c>
      <c r="E43" s="40">
        <f>AH7</f>
        <v>44440</v>
      </c>
      <c r="F43" s="40"/>
      <c r="G43" s="40"/>
      <c r="H43" s="40"/>
      <c r="I43" s="26" t="str">
        <f>"("&amp;TEXT(E43,"aaa")&amp;")"</f>
        <v>(水)</v>
      </c>
      <c r="J43" s="1" t="s">
        <v>17</v>
      </c>
      <c r="N43" s="2" t="s">
        <v>12</v>
      </c>
    </row>
    <row r="44" spans="1:40">
      <c r="A44" s="28" t="str">
        <f>IF(B44="","",COUNTA(B$12:B44)&amp;".")</f>
        <v>12.</v>
      </c>
      <c r="B44" s="1" t="s">
        <v>46</v>
      </c>
      <c r="E44" s="1" t="s">
        <v>34</v>
      </c>
    </row>
    <row r="45" spans="1:40">
      <c r="A45" s="28" t="str">
        <f>IF(B45="","",COUNTA(B$12:B45)&amp;".")</f>
        <v/>
      </c>
      <c r="E45" s="1" t="s">
        <v>13</v>
      </c>
    </row>
    <row r="46" spans="1:40">
      <c r="A46" s="31"/>
      <c r="E46" s="1" t="s">
        <v>82</v>
      </c>
      <c r="X46" s="10" t="s">
        <v>14</v>
      </c>
    </row>
  </sheetData>
  <mergeCells count="12">
    <mergeCell ref="E43:H43"/>
    <mergeCell ref="E31:X32"/>
    <mergeCell ref="AM33:AN33"/>
    <mergeCell ref="AM34:AN34"/>
    <mergeCell ref="A1:B1"/>
    <mergeCell ref="AH7:AK7"/>
    <mergeCell ref="AH8:AK8"/>
    <mergeCell ref="AH9:AK9"/>
    <mergeCell ref="AH10:AJ10"/>
    <mergeCell ref="A7:X10"/>
    <mergeCell ref="E15:H15"/>
    <mergeCell ref="C19:M20"/>
  </mergeCells>
  <phoneticPr fontId="1"/>
  <pageMargins left="0.5" right="0.11811023622047245" top="0.35" bottom="0.11811023622047245" header="0.31496062992125984" footer="0.11811023622047245"/>
  <pageSetup paperSize="9" scale="93" orientation="portrait" horizontalDpi="4294967293" r:id="rId1"/>
  <rowBreaks count="1" manualBreakCount="1">
    <brk id="46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Y33"/>
  <sheetViews>
    <sheetView showZeros="0" tabSelected="1" zoomScaleNormal="100" workbookViewId="0">
      <selection activeCell="AA30" sqref="AA30"/>
    </sheetView>
  </sheetViews>
  <sheetFormatPr defaultRowHeight="18.75"/>
  <cols>
    <col min="1" max="31" width="4" customWidth="1"/>
  </cols>
  <sheetData>
    <row r="1" spans="1:25" s="1" customFormat="1" ht="27" customHeight="1">
      <c r="C1" s="6"/>
      <c r="D1" s="11" t="str">
        <f>大会案内!E12&amp;"参加申込書"</f>
        <v>第21回 会長杯卓球大会参加申込書</v>
      </c>
      <c r="E1" s="6"/>
      <c r="G1" s="12"/>
      <c r="H1" s="12"/>
      <c r="I1" s="12"/>
      <c r="J1" s="12"/>
      <c r="K1" s="12"/>
      <c r="L1" s="12"/>
      <c r="M1" s="6"/>
      <c r="N1" s="6"/>
    </row>
    <row r="2" spans="1:25" s="1" customFormat="1">
      <c r="B2" s="10"/>
      <c r="C2" s="13"/>
      <c r="D2" s="13"/>
      <c r="E2" s="13"/>
      <c r="F2" s="13"/>
      <c r="G2" s="13"/>
      <c r="H2" s="13"/>
      <c r="I2" s="13"/>
      <c r="J2" s="13"/>
      <c r="M2" s="10"/>
      <c r="N2" s="13"/>
      <c r="O2" s="51">
        <f>大会案内!AH9</f>
        <v>44458</v>
      </c>
      <c r="P2" s="51"/>
      <c r="Q2" s="2" t="str">
        <f>"("&amp;TEXT(O2,"aaa")&amp;")"</f>
        <v>(日)</v>
      </c>
      <c r="R2" s="5" t="s">
        <v>15</v>
      </c>
      <c r="T2" s="51">
        <f>大会案内!AH7</f>
        <v>44440</v>
      </c>
      <c r="U2" s="51"/>
      <c r="V2" s="3" t="str">
        <f>"("&amp;TEXT(T2,"aaa")&amp;")"</f>
        <v>(水)</v>
      </c>
      <c r="W2" s="5" t="s">
        <v>16</v>
      </c>
    </row>
    <row r="3" spans="1:25" s="17" customFormat="1" ht="33.75" customHeight="1">
      <c r="A3" s="64" t="s">
        <v>18</v>
      </c>
      <c r="B3" s="64"/>
      <c r="C3" s="55"/>
      <c r="D3" s="56"/>
      <c r="E3" s="56"/>
      <c r="F3" s="56"/>
      <c r="G3" s="56"/>
      <c r="H3" s="56"/>
      <c r="I3" s="56"/>
      <c r="J3" s="57"/>
      <c r="K3" s="16"/>
      <c r="M3" s="18" t="s">
        <v>19</v>
      </c>
      <c r="N3" s="55"/>
      <c r="O3" s="56"/>
      <c r="P3" s="56"/>
      <c r="Q3" s="56"/>
      <c r="R3" s="57"/>
      <c r="S3" s="19" t="s">
        <v>22</v>
      </c>
      <c r="T3" s="55"/>
      <c r="U3" s="56"/>
      <c r="V3" s="56"/>
      <c r="W3" s="56"/>
      <c r="X3" s="57"/>
      <c r="Y3" s="16"/>
    </row>
    <row r="4" spans="1:25" s="1" customFormat="1" ht="3" customHeight="1">
      <c r="B4" s="10"/>
      <c r="C4" s="20"/>
      <c r="D4" s="13"/>
      <c r="E4" s="13"/>
      <c r="F4" s="13"/>
      <c r="G4" s="13"/>
      <c r="H4" s="13"/>
      <c r="I4" s="13"/>
      <c r="J4" s="13"/>
      <c r="M4" s="10"/>
      <c r="N4" s="13"/>
      <c r="O4" s="13"/>
      <c r="P4" s="13"/>
      <c r="Q4" s="13"/>
      <c r="R4" s="14"/>
      <c r="S4" s="15"/>
      <c r="T4" s="15"/>
      <c r="U4" s="15"/>
      <c r="V4" s="15"/>
      <c r="W4" s="15"/>
      <c r="X4" s="6"/>
    </row>
    <row r="5" spans="1:25" s="17" customFormat="1" ht="33.75" customHeight="1">
      <c r="A5" s="63" t="s">
        <v>21</v>
      </c>
      <c r="B5" s="64"/>
      <c r="C5" s="30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16"/>
    </row>
    <row r="6" spans="1:25" s="1" customFormat="1" ht="3" customHeight="1">
      <c r="N6" s="6"/>
      <c r="R6" s="6"/>
      <c r="T6" s="6"/>
      <c r="X6" s="6"/>
    </row>
    <row r="7" spans="1:25" s="17" customFormat="1" ht="33.75" customHeight="1">
      <c r="M7" s="18" t="s">
        <v>23</v>
      </c>
      <c r="N7" s="55"/>
      <c r="O7" s="56"/>
      <c r="P7" s="56"/>
      <c r="Q7" s="56"/>
      <c r="R7" s="57"/>
      <c r="S7" s="19" t="s">
        <v>22</v>
      </c>
      <c r="T7" s="55"/>
      <c r="U7" s="56"/>
      <c r="V7" s="56"/>
      <c r="W7" s="56"/>
      <c r="X7" s="57"/>
      <c r="Y7" s="16"/>
    </row>
    <row r="8" spans="1:25" s="1" customFormat="1" ht="2.25" customHeight="1">
      <c r="N8" s="6"/>
      <c r="R8" s="6"/>
      <c r="T8" s="6"/>
      <c r="X8" s="6"/>
    </row>
    <row r="9" spans="1:25" s="1" customFormat="1"/>
    <row r="10" spans="1:25" s="1" customFormat="1">
      <c r="C10" s="1" t="s">
        <v>1</v>
      </c>
    </row>
    <row r="11" spans="1:25" s="17" customFormat="1" ht="30" customHeight="1">
      <c r="A11" s="33"/>
      <c r="B11" s="97" t="s">
        <v>85</v>
      </c>
      <c r="C11" s="97"/>
      <c r="D11" s="97"/>
      <c r="E11" s="97"/>
      <c r="F11" s="37" t="s">
        <v>86</v>
      </c>
      <c r="G11" s="98" t="s">
        <v>87</v>
      </c>
      <c r="H11" s="98"/>
      <c r="I11" s="98"/>
      <c r="J11" s="98"/>
      <c r="K11" s="98" t="s">
        <v>87</v>
      </c>
      <c r="L11" s="98"/>
      <c r="M11" s="98"/>
      <c r="N11" s="98"/>
      <c r="O11" s="98" t="s">
        <v>87</v>
      </c>
      <c r="P11" s="98"/>
      <c r="Q11" s="98"/>
      <c r="R11" s="98"/>
      <c r="S11" s="98" t="s">
        <v>87</v>
      </c>
      <c r="T11" s="98"/>
      <c r="U11" s="98"/>
      <c r="V11" s="98"/>
      <c r="W11" s="99" t="s">
        <v>24</v>
      </c>
      <c r="X11" s="100"/>
    </row>
    <row r="12" spans="1:25" s="17" customFormat="1" ht="39.75" customHeight="1">
      <c r="A12" s="33">
        <v>1</v>
      </c>
      <c r="B12" s="62"/>
      <c r="C12" s="62"/>
      <c r="D12" s="62"/>
      <c r="E12" s="62"/>
      <c r="F12" s="34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96"/>
      <c r="X12" s="96"/>
    </row>
    <row r="13" spans="1:25" s="17" customFormat="1" ht="39.75" customHeight="1">
      <c r="A13" s="33">
        <f>A12+1</f>
        <v>2</v>
      </c>
      <c r="B13" s="62"/>
      <c r="C13" s="62"/>
      <c r="D13" s="62"/>
      <c r="E13" s="62"/>
      <c r="F13" s="34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96"/>
      <c r="X13" s="96"/>
    </row>
    <row r="14" spans="1:25" s="17" customFormat="1" ht="39.75" customHeight="1">
      <c r="A14" s="33">
        <f t="shared" ref="A14:A15" si="0">A13+1</f>
        <v>3</v>
      </c>
      <c r="B14" s="62"/>
      <c r="C14" s="62"/>
      <c r="D14" s="62"/>
      <c r="E14" s="62"/>
      <c r="F14" s="34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96"/>
      <c r="X14" s="96"/>
    </row>
    <row r="15" spans="1:25" s="17" customFormat="1" ht="39.75" customHeight="1">
      <c r="A15" s="33">
        <f t="shared" si="0"/>
        <v>4</v>
      </c>
      <c r="B15" s="62"/>
      <c r="C15" s="62"/>
      <c r="D15" s="62"/>
      <c r="E15" s="62"/>
      <c r="F15" s="34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96"/>
      <c r="X15" s="96"/>
    </row>
    <row r="16" spans="1:25" s="17" customFormat="1" ht="39.75" customHeight="1">
      <c r="A16" s="33">
        <f>A15+1</f>
        <v>5</v>
      </c>
      <c r="B16" s="62"/>
      <c r="C16" s="62"/>
      <c r="D16" s="62"/>
      <c r="E16" s="62"/>
      <c r="F16" s="34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96"/>
      <c r="X16" s="96"/>
    </row>
    <row r="17" spans="1:24" s="17" customFormat="1" ht="39.75" customHeight="1">
      <c r="A17" s="33">
        <f t="shared" ref="A17:A21" si="1">A16+1</f>
        <v>6</v>
      </c>
      <c r="B17" s="62"/>
      <c r="C17" s="62"/>
      <c r="D17" s="62"/>
      <c r="E17" s="62"/>
      <c r="F17" s="34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96"/>
      <c r="X17" s="96"/>
    </row>
    <row r="18" spans="1:24" s="17" customFormat="1" ht="39.75" customHeight="1">
      <c r="A18" s="33">
        <f t="shared" si="1"/>
        <v>7</v>
      </c>
      <c r="B18" s="62"/>
      <c r="C18" s="62"/>
      <c r="D18" s="62"/>
      <c r="E18" s="62"/>
      <c r="F18" s="34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96"/>
      <c r="X18" s="96"/>
    </row>
    <row r="19" spans="1:24" s="17" customFormat="1" ht="39.75" customHeight="1">
      <c r="A19" s="33">
        <f t="shared" si="1"/>
        <v>8</v>
      </c>
      <c r="B19" s="62"/>
      <c r="C19" s="62"/>
      <c r="D19" s="62"/>
      <c r="E19" s="62"/>
      <c r="F19" s="34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96"/>
      <c r="X19" s="96"/>
    </row>
    <row r="20" spans="1:24" s="17" customFormat="1" ht="39.75" customHeight="1">
      <c r="A20" s="33">
        <f t="shared" si="1"/>
        <v>9</v>
      </c>
      <c r="B20" s="62"/>
      <c r="C20" s="62"/>
      <c r="D20" s="62"/>
      <c r="E20" s="62"/>
      <c r="F20" s="34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96"/>
      <c r="X20" s="96"/>
    </row>
    <row r="21" spans="1:24" s="17" customFormat="1" ht="39.75" customHeight="1">
      <c r="A21" s="33">
        <f t="shared" si="1"/>
        <v>10</v>
      </c>
      <c r="B21" s="62"/>
      <c r="C21" s="62"/>
      <c r="D21" s="62"/>
      <c r="E21" s="62"/>
      <c r="F21" s="3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6"/>
      <c r="X21" s="96"/>
    </row>
    <row r="22" spans="1:24" s="1" customFormat="1" ht="21.75" customHeight="1">
      <c r="A22" s="1" t="s">
        <v>2</v>
      </c>
    </row>
    <row r="23" spans="1:24" s="1" customFormat="1" ht="21.75" customHeight="1">
      <c r="A23" s="21" t="s">
        <v>50</v>
      </c>
      <c r="N23" s="21" t="s">
        <v>57</v>
      </c>
      <c r="U23" s="49" t="s">
        <v>95</v>
      </c>
      <c r="V23" s="50"/>
      <c r="W23" s="50"/>
    </row>
    <row r="24" spans="1:24" s="1" customFormat="1" ht="21.75" customHeight="1">
      <c r="B24" s="58" t="s">
        <v>28</v>
      </c>
      <c r="C24" s="58"/>
      <c r="D24" s="58"/>
      <c r="E24" s="59" t="s">
        <v>89</v>
      </c>
      <c r="F24" s="60"/>
      <c r="G24" s="61"/>
      <c r="H24" s="59" t="s">
        <v>51</v>
      </c>
      <c r="I24" s="61"/>
      <c r="J24" s="59" t="s">
        <v>29</v>
      </c>
      <c r="K24" s="60"/>
      <c r="L24" s="61"/>
      <c r="O24" s="52" t="s">
        <v>58</v>
      </c>
      <c r="P24" s="53"/>
      <c r="Q24" s="53"/>
      <c r="R24" s="52" t="s">
        <v>62</v>
      </c>
      <c r="S24" s="53"/>
      <c r="T24" s="54"/>
      <c r="U24" s="52" t="s">
        <v>61</v>
      </c>
      <c r="V24" s="53"/>
      <c r="W24" s="54"/>
    </row>
    <row r="25" spans="1:24" s="1" customFormat="1" ht="21.75" customHeight="1">
      <c r="B25" s="55" t="s">
        <v>25</v>
      </c>
      <c r="C25" s="56"/>
      <c r="D25" s="57"/>
      <c r="E25" s="55"/>
      <c r="F25" s="56"/>
      <c r="G25" s="38" t="s">
        <v>90</v>
      </c>
      <c r="H25" s="69">
        <v>2700</v>
      </c>
      <c r="I25" s="70"/>
      <c r="J25" s="87">
        <f>E25*H25</f>
        <v>0</v>
      </c>
      <c r="K25" s="88"/>
      <c r="L25" s="29" t="s">
        <v>32</v>
      </c>
      <c r="O25" s="81" t="s">
        <v>56</v>
      </c>
      <c r="P25" s="82"/>
      <c r="Q25" s="82"/>
      <c r="R25" s="65"/>
      <c r="S25" s="66"/>
      <c r="T25" s="73" t="s">
        <v>27</v>
      </c>
      <c r="U25" s="75"/>
      <c r="V25" s="76"/>
      <c r="W25" s="77"/>
    </row>
    <row r="26" spans="1:24" s="1" customFormat="1" ht="21.75" customHeight="1">
      <c r="B26" s="55" t="s">
        <v>26</v>
      </c>
      <c r="C26" s="56"/>
      <c r="D26" s="57"/>
      <c r="E26" s="55"/>
      <c r="F26" s="56"/>
      <c r="G26" s="38" t="s">
        <v>90</v>
      </c>
      <c r="H26" s="69">
        <v>3000</v>
      </c>
      <c r="I26" s="70"/>
      <c r="J26" s="87">
        <f>E26*H26</f>
        <v>0</v>
      </c>
      <c r="K26" s="88"/>
      <c r="L26" s="29" t="s">
        <v>32</v>
      </c>
      <c r="O26" s="83" t="s">
        <v>55</v>
      </c>
      <c r="P26" s="84"/>
      <c r="Q26" s="84"/>
      <c r="R26" s="67"/>
      <c r="S26" s="68"/>
      <c r="T26" s="86"/>
      <c r="U26" s="78"/>
      <c r="V26" s="79"/>
      <c r="W26" s="80"/>
    </row>
    <row r="27" spans="1:24" s="1" customFormat="1" ht="21.75" customHeight="1">
      <c r="B27" s="55" t="s">
        <v>88</v>
      </c>
      <c r="C27" s="56"/>
      <c r="D27" s="57"/>
      <c r="E27" s="55"/>
      <c r="F27" s="56"/>
      <c r="G27" s="38" t="s">
        <v>90</v>
      </c>
      <c r="H27" s="69">
        <v>2400</v>
      </c>
      <c r="I27" s="70"/>
      <c r="J27" s="87">
        <f>E27*H27</f>
        <v>0</v>
      </c>
      <c r="K27" s="88"/>
      <c r="L27" s="36" t="s">
        <v>32</v>
      </c>
      <c r="O27" s="81" t="s">
        <v>56</v>
      </c>
      <c r="P27" s="82"/>
      <c r="Q27" s="85"/>
      <c r="R27" s="65"/>
      <c r="S27" s="66"/>
      <c r="T27" s="73" t="s">
        <v>27</v>
      </c>
      <c r="U27" s="75"/>
      <c r="V27" s="76"/>
      <c r="W27" s="77"/>
    </row>
    <row r="28" spans="1:24" s="1" customFormat="1" ht="21.75" customHeight="1">
      <c r="B28" s="55" t="s">
        <v>30</v>
      </c>
      <c r="C28" s="56"/>
      <c r="D28" s="57"/>
      <c r="E28" s="55"/>
      <c r="F28" s="56"/>
      <c r="G28" s="38" t="s">
        <v>91</v>
      </c>
      <c r="H28" s="69">
        <v>650</v>
      </c>
      <c r="I28" s="70"/>
      <c r="J28" s="87">
        <f>E28*H28</f>
        <v>0</v>
      </c>
      <c r="K28" s="88"/>
      <c r="L28" s="29" t="s">
        <v>32</v>
      </c>
      <c r="O28" s="83" t="s">
        <v>54</v>
      </c>
      <c r="P28" s="84"/>
      <c r="Q28" s="90"/>
      <c r="R28" s="71"/>
      <c r="S28" s="72"/>
      <c r="T28" s="74"/>
      <c r="U28" s="78"/>
      <c r="V28" s="79"/>
      <c r="W28" s="80"/>
    </row>
    <row r="29" spans="1:24" s="1" customFormat="1" ht="21.75" customHeight="1">
      <c r="B29" s="91" t="s">
        <v>31</v>
      </c>
      <c r="C29" s="92"/>
      <c r="D29" s="92"/>
      <c r="E29" s="92"/>
      <c r="F29" s="92"/>
      <c r="G29" s="92"/>
      <c r="H29" s="92"/>
      <c r="I29" s="93"/>
      <c r="J29" s="87">
        <f>SUM(J25:L27)</f>
        <v>0</v>
      </c>
      <c r="K29" s="88"/>
      <c r="L29" s="36" t="s">
        <v>32</v>
      </c>
      <c r="R29" s="95" t="s">
        <v>59</v>
      </c>
      <c r="S29" s="95"/>
      <c r="T29" s="95"/>
      <c r="U29" s="95"/>
      <c r="V29" s="95"/>
      <c r="W29" s="95"/>
    </row>
    <row r="30" spans="1:24" s="1" customFormat="1">
      <c r="B30" s="1" t="s">
        <v>92</v>
      </c>
      <c r="R30" s="94" t="s">
        <v>60</v>
      </c>
      <c r="S30" s="94"/>
      <c r="T30" s="94"/>
      <c r="U30" s="94"/>
      <c r="V30" s="94"/>
      <c r="W30" s="94"/>
    </row>
    <row r="31" spans="1:24" s="1" customFormat="1"/>
    <row r="32" spans="1:24" s="1" customFormat="1" ht="18.75" customHeight="1">
      <c r="B32" s="22"/>
      <c r="C32" s="41" t="str">
        <f>大会案内!E31</f>
        <v>※今年度は当日受付払いとします。なお、組み合わせ確定(9月12日)以降の棄権・キャンセルは参加費を請求します。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s="1" customFormat="1">
      <c r="A33" s="22"/>
      <c r="B33" s="22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</sheetData>
  <mergeCells count="115">
    <mergeCell ref="B18:E18"/>
    <mergeCell ref="G18:J18"/>
    <mergeCell ref="K18:N18"/>
    <mergeCell ref="O18:R18"/>
    <mergeCell ref="S18:V18"/>
    <mergeCell ref="W18:X18"/>
    <mergeCell ref="B19:E19"/>
    <mergeCell ref="G19:J19"/>
    <mergeCell ref="K19:N19"/>
    <mergeCell ref="O19:R19"/>
    <mergeCell ref="O20:R20"/>
    <mergeCell ref="S20:V20"/>
    <mergeCell ref="W20:X20"/>
    <mergeCell ref="B21:E21"/>
    <mergeCell ref="G21:J21"/>
    <mergeCell ref="K21:N21"/>
    <mergeCell ref="O21:R21"/>
    <mergeCell ref="S21:V21"/>
    <mergeCell ref="W21:X21"/>
    <mergeCell ref="B15:E15"/>
    <mergeCell ref="G15:J15"/>
    <mergeCell ref="K15:N15"/>
    <mergeCell ref="O15:R15"/>
    <mergeCell ref="S15:V15"/>
    <mergeCell ref="W15:X15"/>
    <mergeCell ref="B16:E16"/>
    <mergeCell ref="G16:J16"/>
    <mergeCell ref="K16:N16"/>
    <mergeCell ref="O16:R16"/>
    <mergeCell ref="S16:V16"/>
    <mergeCell ref="W16:X16"/>
    <mergeCell ref="B12:E12"/>
    <mergeCell ref="B11:E11"/>
    <mergeCell ref="G11:J11"/>
    <mergeCell ref="K11:N11"/>
    <mergeCell ref="O11:R11"/>
    <mergeCell ref="S11:V11"/>
    <mergeCell ref="W11:X11"/>
    <mergeCell ref="W12:X12"/>
    <mergeCell ref="S12:V12"/>
    <mergeCell ref="O12:R12"/>
    <mergeCell ref="K12:N12"/>
    <mergeCell ref="G12:J12"/>
    <mergeCell ref="B13:E13"/>
    <mergeCell ref="G13:J13"/>
    <mergeCell ref="K13:N13"/>
    <mergeCell ref="O13:R13"/>
    <mergeCell ref="S13:V13"/>
    <mergeCell ref="W13:X13"/>
    <mergeCell ref="B14:E14"/>
    <mergeCell ref="G14:J14"/>
    <mergeCell ref="K14:N14"/>
    <mergeCell ref="W14:X14"/>
    <mergeCell ref="S17:V17"/>
    <mergeCell ref="J27:K27"/>
    <mergeCell ref="C32:V33"/>
    <mergeCell ref="B28:D28"/>
    <mergeCell ref="E28:F28"/>
    <mergeCell ref="H28:I28"/>
    <mergeCell ref="J28:K28"/>
    <mergeCell ref="O28:Q28"/>
    <mergeCell ref="H25:I25"/>
    <mergeCell ref="J25:K25"/>
    <mergeCell ref="B29:I29"/>
    <mergeCell ref="J29:K29"/>
    <mergeCell ref="B26:D26"/>
    <mergeCell ref="E26:F26"/>
    <mergeCell ref="H26:I26"/>
    <mergeCell ref="J26:K26"/>
    <mergeCell ref="R30:W30"/>
    <mergeCell ref="R29:W29"/>
    <mergeCell ref="S19:V19"/>
    <mergeCell ref="W19:X19"/>
    <mergeCell ref="W17:X17"/>
    <mergeCell ref="B20:E20"/>
    <mergeCell ref="G20:J20"/>
    <mergeCell ref="K20:N20"/>
    <mergeCell ref="R25:S26"/>
    <mergeCell ref="B25:D25"/>
    <mergeCell ref="E25:F25"/>
    <mergeCell ref="B27:D27"/>
    <mergeCell ref="E27:F27"/>
    <mergeCell ref="H27:I27"/>
    <mergeCell ref="R27:S28"/>
    <mergeCell ref="T27:T28"/>
    <mergeCell ref="U27:W28"/>
    <mergeCell ref="O25:Q25"/>
    <mergeCell ref="O26:Q26"/>
    <mergeCell ref="O27:Q27"/>
    <mergeCell ref="U25:W26"/>
    <mergeCell ref="T25:T26"/>
    <mergeCell ref="U23:W23"/>
    <mergeCell ref="O2:P2"/>
    <mergeCell ref="T2:U2"/>
    <mergeCell ref="U24:W24"/>
    <mergeCell ref="T3:X3"/>
    <mergeCell ref="D5:X5"/>
    <mergeCell ref="N7:R7"/>
    <mergeCell ref="T7:X7"/>
    <mergeCell ref="B24:D24"/>
    <mergeCell ref="E24:G24"/>
    <mergeCell ref="H24:I24"/>
    <mergeCell ref="J24:L24"/>
    <mergeCell ref="O24:Q24"/>
    <mergeCell ref="B17:E17"/>
    <mergeCell ref="G17:J17"/>
    <mergeCell ref="A5:B5"/>
    <mergeCell ref="A3:B3"/>
    <mergeCell ref="C3:J3"/>
    <mergeCell ref="N3:R3"/>
    <mergeCell ref="R24:T24"/>
    <mergeCell ref="O14:R14"/>
    <mergeCell ref="S14:V14"/>
    <mergeCell ref="K17:N17"/>
    <mergeCell ref="O17:R17"/>
  </mergeCells>
  <phoneticPr fontId="1"/>
  <pageMargins left="0.46" right="0.15" top="0.34" bottom="0.24" header="0.31496062992125984" footer="0.31496062992125984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2021-08-01T08:54:02Z</dcterms:modified>
</cp:coreProperties>
</file>