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1" documentId="8_{56E946D1-1226-470D-B4DE-0FEE95C15A79}" xr6:coauthVersionLast="36" xr6:coauthVersionMax="36" xr10:uidLastSave="{4A8FE924-60D6-45F9-B0A0-7BEFC5A32AC4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0">大会案内!$A$1:$X$46</definedName>
  </definedNames>
  <calcPr calcId="191029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3" l="1"/>
  <c r="J39" i="3"/>
  <c r="J38" i="3"/>
  <c r="J37" i="3"/>
  <c r="V2" i="3"/>
  <c r="T2" i="3"/>
  <c r="O2" i="3"/>
  <c r="Q2" i="3" s="1"/>
  <c r="E12" i="2" l="1"/>
  <c r="D1" i="3" s="1"/>
  <c r="A45" i="2" l="1"/>
  <c r="A44" i="2"/>
  <c r="E43" i="2"/>
  <c r="I43" i="2" s="1"/>
  <c r="A43" i="2"/>
  <c r="A42" i="2"/>
  <c r="A41" i="2"/>
  <c r="A40" i="2"/>
  <c r="A39" i="2"/>
  <c r="A38" i="2"/>
  <c r="A37" i="2"/>
  <c r="A36" i="2"/>
  <c r="A35" i="2"/>
  <c r="A34" i="2"/>
  <c r="A33" i="2"/>
  <c r="E32" i="2"/>
  <c r="C44" i="3" s="1"/>
  <c r="A32" i="2"/>
  <c r="A31" i="2"/>
  <c r="A30" i="2"/>
  <c r="A29" i="2"/>
  <c r="A28" i="2"/>
  <c r="A27" i="2"/>
  <c r="A2" i="2"/>
  <c r="A24" i="2"/>
  <c r="A22" i="2"/>
  <c r="E16" i="2"/>
  <c r="A16" i="2"/>
  <c r="J15" i="2"/>
  <c r="E15" i="2"/>
  <c r="I15" i="2" s="1"/>
  <c r="A15" i="2"/>
  <c r="A13" i="2"/>
  <c r="A6" i="2"/>
  <c r="A12" i="2"/>
  <c r="U2" i="2"/>
  <c r="D5" i="2" l="1"/>
</calcChain>
</file>

<file path=xl/sharedStrings.xml><?xml version="1.0" encoding="utf-8"?>
<sst xmlns="http://schemas.openxmlformats.org/spreadsheetml/2006/main" count="111" uniqueCount="102">
  <si>
    <t>記</t>
  </si>
  <si>
    <t>ランクの強い順に記入して下さい。用紙が不足する場合は、コピーして使ってください。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</si>
  <si>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</si>
  <si>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</si>
  <si>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</si>
  <si>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</si>
  <si>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</si>
  <si>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</si>
  <si>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</si>
  <si>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</si>
  <si>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</si>
  <si>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</si>
  <si>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締め切り後の申し込みは受け付けません。</t>
  </si>
  <si>
    <t>②出場者はゼッケンを着用のこと。</t>
    <phoneticPr fontId="1"/>
  </si>
  <si>
    <t>以上</t>
    <phoneticPr fontId="1"/>
  </si>
  <si>
    <t>開催</t>
    <rPh sb="0" eb="2">
      <t>カイサイ</t>
    </rPh>
    <phoneticPr fontId="1"/>
  </si>
  <si>
    <t>〆切</t>
    <rPh sb="0" eb="2">
      <t>シメキリ</t>
    </rPh>
    <phoneticPr fontId="1"/>
  </si>
  <si>
    <t>厳守です。</t>
    <rPh sb="0" eb="2">
      <t>ゲンシュ</t>
    </rPh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</si>
  <si>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</si>
  <si>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</si>
  <si>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</si>
  <si>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</si>
  <si>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</si>
  <si>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</si>
  <si>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男女</t>
    <phoneticPr fontId="1"/>
  </si>
  <si>
    <t>フ　リ　ガ　ナ</t>
    <phoneticPr fontId="1"/>
  </si>
  <si>
    <t>名　　　前</t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</si>
  <si>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</si>
  <si>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参加費
(円)</t>
    <rPh sb="0" eb="3">
      <t>サンカヒ</t>
    </rPh>
    <rPh sb="5" eb="6">
      <t>エン</t>
    </rPh>
    <phoneticPr fontId="1"/>
  </si>
  <si>
    <t>協会員</t>
    <rPh sb="0" eb="3">
      <t>キョウカイイン</t>
    </rPh>
    <phoneticPr fontId="1"/>
  </si>
  <si>
    <t>一般･大学生</t>
    <rPh sb="0" eb="2">
      <t>イッパン</t>
    </rPh>
    <rPh sb="3" eb="6">
      <t>ダイガクセイ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</si>
  <si>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</si>
  <si>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</si>
  <si>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</si>
  <si>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</si>
  <si>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</si>
  <si>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</si>
  <si>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</si>
  <si>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</si>
  <si>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</si>
  <si>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</si>
  <si>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</si>
  <si>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</si>
  <si>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</si>
  <si>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</si>
  <si>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</si>
  <si>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</si>
  <si>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</si>
  <si>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</si>
  <si>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</si>
  <si>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締切り日</t>
  </si>
  <si>
    <t>その他</t>
  </si>
  <si>
    <t>試合形式</t>
    <rPh sb="0" eb="2">
      <t>シアイ</t>
    </rPh>
    <rPh sb="2" eb="4">
      <t>ケイシキ</t>
    </rPh>
    <phoneticPr fontId="1"/>
  </si>
  <si>
    <t>3～4名の予選リ－グ戦を行い、上位1,2位が決勝ト－ナメントに進めます。</t>
    <phoneticPr fontId="1"/>
  </si>
  <si>
    <t>全てのトーナメントにおいて、３位決定戦は行いません。</t>
    <phoneticPr fontId="1"/>
  </si>
  <si>
    <t>午前9:30</t>
    <phoneticPr fontId="1"/>
  </si>
  <si>
    <t>3,4位の方には3,4位トーナメントを実施します。</t>
    <phoneticPr fontId="1"/>
  </si>
  <si>
    <t>予選リ－グ戦・ト－ナメントともに、11本5ゲームマッチを基本に行います。</t>
    <rPh sb="0" eb="2">
      <t>ヨセン</t>
    </rPh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</si>
  <si>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</si>
  <si>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</si>
  <si>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</si>
  <si>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</si>
  <si>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</si>
  <si>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</si>
  <si>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</si>
  <si>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</si>
  <si>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</si>
  <si>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</si>
  <si>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</si>
  <si>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</si>
  <si>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</si>
  <si>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</si>
  <si>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</si>
  <si>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</si>
  <si>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</si>
  <si>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②3,4位トーナメント1,2位には賞品を贈ります。</t>
    <phoneticPr fontId="1"/>
  </si>
  <si>
    <t>2021年5月吉日</t>
    <rPh sb="4" eb="5">
      <t>ネン</t>
    </rPh>
    <rPh sb="6" eb="7">
      <t>ガツ</t>
    </rPh>
    <rPh sb="7" eb="9">
      <t>キチジツ</t>
    </rPh>
    <phoneticPr fontId="1"/>
  </si>
  <si>
    <t>理事長杯卓球大会（第44回府民総体亀岡市予選会）</t>
    <phoneticPr fontId="1"/>
  </si>
  <si>
    <t>電話：0771-25-9786</t>
    <rPh sb="0" eb="2">
      <t>デンワ</t>
    </rPh>
    <phoneticPr fontId="1"/>
  </si>
  <si>
    <t>亀岡市内在住・在勤・在学の社会人と大学生</t>
    <phoneticPr fontId="1"/>
  </si>
  <si>
    <t>①　一般の部　男女別　シングルス戦</t>
    <rPh sb="9" eb="10">
      <t>ベツ</t>
    </rPh>
    <phoneticPr fontId="1"/>
  </si>
  <si>
    <t>②　60歳以上の部　男女別　シングルス戦</t>
    <rPh sb="4" eb="5">
      <t>サイ</t>
    </rPh>
    <rPh sb="5" eb="7">
      <t>イジョウ</t>
    </rPh>
    <phoneticPr fontId="1"/>
  </si>
  <si>
    <t>＊各部で参加者が、著しく少なかった場合（５人以下）は、統合する事があります。</t>
    <rPh sb="2" eb="3">
      <t>ブ</t>
    </rPh>
    <phoneticPr fontId="1"/>
  </si>
  <si>
    <t>協会員900円、一般社会人･大学生1,000円</t>
    <rPh sb="6" eb="7">
      <t>エン</t>
    </rPh>
    <phoneticPr fontId="1"/>
  </si>
  <si>
    <t>一般の部</t>
    <rPh sb="0" eb="2">
      <t>イッパン</t>
    </rPh>
    <rPh sb="3" eb="4">
      <t>ブ</t>
    </rPh>
    <phoneticPr fontId="1"/>
  </si>
  <si>
    <t>60歳以上の部</t>
    <rPh sb="2" eb="3">
      <t>サイ</t>
    </rPh>
    <rPh sb="3" eb="5">
      <t>イジョウ</t>
    </rPh>
    <rPh sb="6" eb="7">
      <t>ブ</t>
    </rPh>
    <phoneticPr fontId="1"/>
  </si>
  <si>
    <t>出場種目に〇を</t>
    <rPh sb="0" eb="2">
      <t>シュツジョウ</t>
    </rPh>
    <rPh sb="2" eb="4">
      <t>シュモク</t>
    </rPh>
    <phoneticPr fontId="1"/>
  </si>
  <si>
    <t>申込書Excelファイルをダウンロードすることもできます。</t>
    <rPh sb="0" eb="2">
      <t>モウシコミ</t>
    </rPh>
    <rPh sb="2" eb="3">
      <t>ショ</t>
    </rPh>
    <phoneticPr fontId="1"/>
  </si>
  <si>
    <t>①各部の決勝トーナメント１～３位まで賞状及び賞品を授与します。</t>
    <rPh sb="2" eb="3">
      <t>ブ</t>
    </rPh>
    <rPh sb="4" eb="6">
      <t>ケッショウ</t>
    </rPh>
    <rPh sb="22" eb="24">
      <t>ショウヒン</t>
    </rPh>
    <phoneticPr fontId="1"/>
  </si>
  <si>
    <t>関口理事長　TEL 090-3168-9877　又は　段本事務局長　TEL 090-2283-4493　まで</t>
    <phoneticPr fontId="1"/>
  </si>
  <si>
    <t>＊自転車はさくら体育館駐車場においてください。</t>
    <phoneticPr fontId="1"/>
  </si>
  <si>
    <t>＊車は、さくら公園体育館横の
　（株）七谷川木材工業駐車場に入れてください。</t>
    <rPh sb="7" eb="9">
      <t>コウエン</t>
    </rPh>
    <phoneticPr fontId="1"/>
  </si>
  <si>
    <t>亀岡市千歳町国分後田１　</t>
    <rPh sb="0" eb="3">
      <t>カメオカシ</t>
    </rPh>
    <phoneticPr fontId="1"/>
  </si>
  <si>
    <t>(TEL 0771-25-0786）</t>
    <phoneticPr fontId="1"/>
  </si>
  <si>
    <t>さくら公園体育館</t>
    <phoneticPr fontId="1"/>
  </si>
  <si>
    <t>開会式</t>
  </si>
  <si>
    <t>年齢制限無し</t>
    <rPh sb="0" eb="2">
      <t>ネンレイ</t>
    </rPh>
    <rPh sb="2" eb="4">
      <t>セイゲン</t>
    </rPh>
    <rPh sb="4" eb="5">
      <t>ナ</t>
    </rPh>
    <phoneticPr fontId="1"/>
  </si>
  <si>
    <r>
      <t>出場資格は、昭和37年4月1日以前に生まれた方</t>
    </r>
    <r>
      <rPr>
        <sz val="11"/>
        <rFont val="Yu Gothic"/>
        <family val="3"/>
        <charset val="128"/>
        <scheme val="minor"/>
      </rPr>
      <t>(2022年4月１日時点で６０歳以上)</t>
    </r>
    <rPh sb="0" eb="2">
      <t>シュツジョウ</t>
    </rPh>
    <rPh sb="2" eb="4">
      <t>シカク</t>
    </rPh>
    <rPh sb="6" eb="8">
      <t>ショウワ</t>
    </rPh>
    <rPh sb="10" eb="11">
      <t>ネン</t>
    </rPh>
    <rPh sb="12" eb="13">
      <t>ガツ</t>
    </rPh>
    <rPh sb="14" eb="15">
      <t>ニチ</t>
    </rPh>
    <rPh sb="15" eb="17">
      <t>イゼン</t>
    </rPh>
    <rPh sb="18" eb="19">
      <t>ウ</t>
    </rPh>
    <rPh sb="22" eb="23">
      <t>カタ</t>
    </rPh>
    <phoneticPr fontId="1"/>
  </si>
  <si>
    <r>
      <t xml:space="preserve">級(ABC)
</t>
    </r>
    <r>
      <rPr>
        <sz val="8"/>
        <rFont val="Yu Gothic"/>
        <family val="3"/>
        <charset val="128"/>
        <scheme val="minor"/>
      </rPr>
      <t>参考情報</t>
    </r>
    <rPh sb="7" eb="9">
      <t>サンコウ</t>
    </rPh>
    <rPh sb="9" eb="11">
      <t>ジョウホウ</t>
    </rPh>
    <phoneticPr fontId="1"/>
  </si>
  <si>
    <r>
      <t xml:space="preserve">この大会の上位入賞者は、第44回京都府民総体(11月21日)およびマスターズ大会(9月20日)の亀岡市代表選手として推薦されます。なお、新型コロナウイルス感染症の拡大で、大会開催を中止する場合がありますのでご了承ください。その際は協会ホームページに掲示します。(ホームページは「亀岡市卓球協会」←検索)
</t>
    </r>
    <r>
      <rPr>
        <sz val="11"/>
        <rFont val="Yu Gothic"/>
        <family val="3"/>
        <charset val="128"/>
        <scheme val="minor"/>
      </rPr>
      <t>なお、本大会は無観客とし入場は選手、運営スタッフのみとします。</t>
    </r>
    <rPh sb="25" eb="26">
      <t>ツキ</t>
    </rPh>
    <rPh sb="28" eb="29">
      <t>ニチ</t>
    </rPh>
    <rPh sb="42" eb="43">
      <t>ガツ</t>
    </rPh>
    <rPh sb="45" eb="46">
      <t>ニチ</t>
    </rPh>
    <phoneticPr fontId="1"/>
  </si>
  <si>
    <t>③昼食ご希望の方は、数量をまとめて申し込んで下さい。　</t>
  </si>
  <si>
    <t>④駐車場は、体育館裏の第９駐車場をご利用下さい。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</si>
</sst>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1"/>
      <name val="游ゴシック"/>
      <family val="2"/>
      <charset val="128"/>
    </font>
    <font>
      <sz val="16"/>
      <name val="Yu Gothic"/>
      <family val="2"/>
      <scheme val="minor"/>
    </font>
    <font>
      <sz val="8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0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/>
    <xf numFmtId="0" fontId="8" fillId="0" borderId="0" xfId="0" applyFont="1"/>
    <xf numFmtId="0" fontId="6" fillId="0" borderId="0" xfId="0" applyFont="1" applyBorder="1" applyAlignment="1"/>
    <xf numFmtId="5" fontId="6" fillId="0" borderId="0" xfId="0" applyNumberFormat="1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9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/>
    </xf>
    <xf numFmtId="0" fontId="11" fillId="0" borderId="0" xfId="0" applyFo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4" fillId="0" borderId="0" xfId="0" applyNumberFormat="1" applyFont="1" applyAlignment="1"/>
    <xf numFmtId="177" fontId="14" fillId="0" borderId="0" xfId="0" applyNumberFormat="1" applyFont="1" applyAlignme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7" fontId="2" fillId="0" borderId="0" xfId="0" applyNumberFormat="1" applyFont="1" applyAlignment="1"/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6" fontId="14" fillId="0" borderId="0" xfId="0" applyNumberFormat="1" applyFont="1" applyAlignment="1">
      <alignment horizontal="right"/>
    </xf>
    <xf numFmtId="178" fontId="6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5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210039</xdr:colOff>
      <xdr:row>12</xdr:row>
      <xdr:rowOff>222256</xdr:rowOff>
    </xdr:from>
    <xdr:to>
      <xdr:col>23</xdr:col>
      <xdr:colOff>243824</xdr:colOff>
      <xdr:row>22</xdr:row>
      <xdr:rowOff>105023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A4B5CB30-955F-4ABC-985C-E746B145E739}"/>
            </a:ext>
          </a:extLst>
        </xdr:cNvPr>
        <xdr:cNvGrpSpPr/>
      </xdr:nvGrpSpPr>
      <xdr:grpSpPr>
        <a:xfrm>
          <a:off x="2886564" y="3155956"/>
          <a:ext cx="4167635" cy="2264017"/>
          <a:chOff x="2916116" y="3326426"/>
          <a:chExt cx="4136862" cy="2300653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A7C40D6-B444-4607-AE2C-A71E8C232B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82294" y="3326426"/>
            <a:ext cx="3070684" cy="23006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6B0DFFAD-8FDB-46C7-B6A3-0C2386D0E15F}"/>
              </a:ext>
            </a:extLst>
          </xdr:cNvPr>
          <xdr:cNvSpPr txBox="1"/>
        </xdr:nvSpPr>
        <xdr:spPr>
          <a:xfrm>
            <a:off x="4762501" y="4103079"/>
            <a:ext cx="710712" cy="2857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 b="1"/>
              <a:t>体育館</a:t>
            </a: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FC9AA83B-3C6D-40B6-AC6C-B5EB739B628D}"/>
              </a:ext>
            </a:extLst>
          </xdr:cNvPr>
          <xdr:cNvSpPr txBox="1"/>
        </xdr:nvSpPr>
        <xdr:spPr>
          <a:xfrm>
            <a:off x="2916116" y="4497265"/>
            <a:ext cx="2080847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 b="1"/>
              <a:t>(</a:t>
            </a:r>
            <a:r>
              <a:rPr kumimoji="1" lang="ja-JP" altLang="en-US" sz="1100" b="1"/>
              <a:t>株</a:t>
            </a:r>
            <a:r>
              <a:rPr kumimoji="1" lang="en-US" altLang="ja-JP" sz="1100" b="1"/>
              <a:t>)</a:t>
            </a:r>
            <a:r>
              <a:rPr kumimoji="1" lang="ja-JP" altLang="en-US" sz="1100" b="1"/>
              <a:t>七谷川木材工業駐車場➡</a:t>
            </a:r>
          </a:p>
        </xdr:txBody>
      </xdr:sp>
    </xdr:grpSp>
    <xdr:clientData/>
  </xdr:twoCellAnchor>
  <xdr:twoCellAnchor editAs="oneCell">
    <xdr:from>
      <xdr:col>20</xdr:col>
      <xdr:colOff>183174</xdr:colOff>
      <xdr:row>13</xdr:row>
      <xdr:rowOff>7326</xdr:rowOff>
    </xdr:from>
    <xdr:to>
      <xdr:col>21</xdr:col>
      <xdr:colOff>122755</xdr:colOff>
      <xdr:row>14</xdr:row>
      <xdr:rowOff>102576</xdr:rowOff>
    </xdr:to>
    <xdr:pic>
      <xdr:nvPicPr>
        <xdr:cNvPr id="7" name="図 6" descr="方位表示(北) イラスト素材 [ 1680121 ] - フォトライブラリー ...">
          <a:extLst>
            <a:ext uri="{FF2B5EF4-FFF2-40B4-BE49-F238E27FC236}">
              <a16:creationId xmlns:a16="http://schemas.microsoft.com/office/drawing/2014/main" id="{38830572-7EEE-4E6F-81C0-1DC7738E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020" y="3465634"/>
          <a:ext cx="232658" cy="33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O46"/>
  <sheetViews>
    <sheetView showZeros="0" zoomScaleNormal="100" workbookViewId="0">
      <selection activeCell="E3" sqref="E3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9" width="3.875" style="1"/>
    <col min="30" max="42" width="3.875" style="1" customWidth="1"/>
    <col min="43" max="16384" width="3.875" style="1"/>
  </cols>
  <sheetData>
    <row r="1" spans="1:41">
      <c r="A1" s="57" t="s">
        <v>3</v>
      </c>
      <c r="B1" s="58"/>
    </row>
    <row r="2" spans="1:41">
      <c r="A2" s="31" t="str">
        <f>IF(B2="","",COUNTA(B$12:B26)&amp;".")</f>
        <v/>
      </c>
      <c r="U2" s="2" t="str">
        <f>AH4</f>
        <v>2021年5月吉日</v>
      </c>
    </row>
    <row r="3" spans="1:41" ht="19.5" customHeight="1">
      <c r="Q3" s="3" t="s">
        <v>74</v>
      </c>
      <c r="V3" s="3"/>
      <c r="W3" s="3"/>
    </row>
    <row r="4" spans="1:41">
      <c r="R4" s="3"/>
      <c r="S4" s="3"/>
      <c r="T4" s="3"/>
      <c r="AD4" s="1" t="s">
        <v>9</v>
      </c>
      <c r="AH4" s="1" t="s">
        <v>76</v>
      </c>
    </row>
    <row r="5" spans="1:41" ht="24">
      <c r="D5" s="28" t="str">
        <f>E12&amp;"のご案内"</f>
        <v>第2回 理事長杯卓球大会（第44回府民総体亀岡市予選会）のご案内</v>
      </c>
      <c r="AD5" s="1" t="s">
        <v>5</v>
      </c>
      <c r="AH5" s="1" t="s">
        <v>77</v>
      </c>
    </row>
    <row r="6" spans="1:41">
      <c r="A6" s="1" t="str">
        <f>"  "&amp;E12&amp;"を、下記の要領で開催致します。"</f>
        <v xml:space="preserve">  第2回 理事長杯卓球大会（第44回府民総体亀岡市予選会）を、下記の要領で開催致します。</v>
      </c>
      <c r="AD6" s="1" t="s">
        <v>4</v>
      </c>
      <c r="AH6" s="1">
        <v>2</v>
      </c>
    </row>
    <row r="7" spans="1:41" ht="18.75" customHeight="1">
      <c r="A7" s="61" t="s">
        <v>99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AD7" s="1" t="s">
        <v>11</v>
      </c>
      <c r="AH7" s="59">
        <v>44370</v>
      </c>
      <c r="AI7" s="59"/>
      <c r="AJ7" s="59"/>
      <c r="AK7" s="59"/>
    </row>
    <row r="8" spans="1:41" ht="18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AD8" s="1" t="s">
        <v>40</v>
      </c>
      <c r="AH8" s="59">
        <v>44381</v>
      </c>
      <c r="AI8" s="59"/>
      <c r="AJ8" s="59"/>
      <c r="AK8" s="59"/>
    </row>
    <row r="9" spans="1:4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AD9" s="1" t="s">
        <v>6</v>
      </c>
      <c r="AH9" s="59">
        <v>44388</v>
      </c>
      <c r="AI9" s="59"/>
      <c r="AJ9" s="59"/>
      <c r="AK9" s="59"/>
    </row>
    <row r="10" spans="1:41" ht="18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D10" s="1" t="s">
        <v>7</v>
      </c>
      <c r="AH10" s="60" t="s">
        <v>55</v>
      </c>
      <c r="AI10" s="60"/>
      <c r="AJ10" s="60"/>
    </row>
    <row r="11" spans="1:41" s="3" customFormat="1">
      <c r="A11" s="1"/>
      <c r="B11" s="1"/>
      <c r="C11" s="1"/>
      <c r="D11" s="1"/>
      <c r="E11" s="1"/>
      <c r="F11" s="1"/>
      <c r="G11" s="1"/>
      <c r="H11" s="1"/>
      <c r="I11" s="1"/>
      <c r="J11" s="4" t="s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AD11" s="1" t="s">
        <v>8</v>
      </c>
      <c r="AE11" s="1"/>
      <c r="AF11" s="1"/>
      <c r="AG11" s="1"/>
      <c r="AH11" s="1" t="s">
        <v>94</v>
      </c>
      <c r="AI11" s="1"/>
      <c r="AJ11" s="1"/>
      <c r="AK11" s="1"/>
      <c r="AO11" s="3" t="s">
        <v>78</v>
      </c>
    </row>
    <row r="12" spans="1:41">
      <c r="A12" s="31" t="str">
        <f>IF(B12="","",COUNTA(B$12:B12)&amp;".")</f>
        <v>1.</v>
      </c>
      <c r="B12" s="1" t="s">
        <v>41</v>
      </c>
      <c r="E12" s="1" t="str">
        <f>"第"&amp;AH6&amp;"回 "&amp;AH5</f>
        <v>第2回 理事長杯卓球大会（第44回府民総体亀岡市予選会）</v>
      </c>
      <c r="AD12" s="1" t="s">
        <v>73</v>
      </c>
      <c r="AH12" s="1" t="s">
        <v>72</v>
      </c>
    </row>
    <row r="13" spans="1:41">
      <c r="A13" s="31" t="str">
        <f>IF(B13="","",COUNTA(B$12:B13)&amp;".")</f>
        <v>2.</v>
      </c>
      <c r="B13" s="1" t="s">
        <v>42</v>
      </c>
      <c r="E13" s="1" t="s">
        <v>79</v>
      </c>
    </row>
    <row r="15" spans="1:41">
      <c r="A15" s="31" t="str">
        <f>IF(B15="","",COUNTA(B$12:B15)&amp;".")</f>
        <v>3.</v>
      </c>
      <c r="B15" s="1" t="s">
        <v>43</v>
      </c>
      <c r="E15" s="38">
        <f>AH9</f>
        <v>44388</v>
      </c>
      <c r="F15" s="38"/>
      <c r="G15" s="38"/>
      <c r="H15" s="38"/>
      <c r="I15" s="29" t="str">
        <f>"("&amp;TEXT(E15,"aaa")&amp;")"</f>
        <v>(日)</v>
      </c>
      <c r="J15" s="35" t="str">
        <f>AH10</f>
        <v>午前9:30</v>
      </c>
      <c r="K15" s="30"/>
      <c r="L15" s="35" t="s">
        <v>95</v>
      </c>
    </row>
    <row r="16" spans="1:41">
      <c r="A16" s="31" t="str">
        <f>IF(B16="","",COUNTA(B$12:B16)&amp;".")</f>
        <v>4.</v>
      </c>
      <c r="B16" s="1" t="s">
        <v>44</v>
      </c>
      <c r="E16" s="1" t="str">
        <f>AH11</f>
        <v>さくら公園体育館</v>
      </c>
    </row>
    <row r="17" spans="1:40">
      <c r="A17" s="31"/>
      <c r="E17" s="1" t="s">
        <v>92</v>
      </c>
    </row>
    <row r="18" spans="1:40">
      <c r="A18" s="31"/>
      <c r="E18" s="1" t="s">
        <v>93</v>
      </c>
    </row>
    <row r="19" spans="1:40">
      <c r="A19" s="31"/>
      <c r="C19" s="61" t="s">
        <v>91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</row>
    <row r="20" spans="1:40">
      <c r="A20" s="3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spans="1:40">
      <c r="A21" s="31"/>
      <c r="C21" s="1" t="s">
        <v>90</v>
      </c>
    </row>
    <row r="22" spans="1:40">
      <c r="A22" s="31" t="str">
        <f>IF(B22="","",COUNTA(B$12:B22)&amp;".")</f>
        <v>5.</v>
      </c>
      <c r="B22" s="1" t="s">
        <v>45</v>
      </c>
      <c r="E22" s="1" t="s">
        <v>80</v>
      </c>
    </row>
    <row r="23" spans="1:40">
      <c r="A23" s="31"/>
      <c r="F23" s="1" t="s">
        <v>96</v>
      </c>
    </row>
    <row r="24" spans="1:40">
      <c r="A24" s="31" t="str">
        <f>IF(B24="","",COUNTA(B$12:B24)&amp;".")</f>
        <v/>
      </c>
      <c r="E24" s="1" t="s">
        <v>81</v>
      </c>
    </row>
    <row r="25" spans="1:40">
      <c r="A25" s="31"/>
      <c r="F25" s="1" t="s">
        <v>97</v>
      </c>
    </row>
    <row r="26" spans="1:40">
      <c r="A26" s="31"/>
      <c r="E26" s="1" t="s">
        <v>82</v>
      </c>
    </row>
    <row r="27" spans="1:40">
      <c r="A27" s="31" t="str">
        <f>IF(B27="","",COUNTA(B$12:B27)&amp;".")</f>
        <v>6.</v>
      </c>
      <c r="B27" s="1" t="s">
        <v>52</v>
      </c>
      <c r="E27" s="1" t="s">
        <v>53</v>
      </c>
      <c r="AH27" s="5"/>
    </row>
    <row r="28" spans="1:40">
      <c r="A28" s="31" t="str">
        <f>IF(B28="","",COUNTA(B$12:B28)&amp;".")</f>
        <v/>
      </c>
      <c r="L28" s="1" t="s">
        <v>56</v>
      </c>
    </row>
    <row r="29" spans="1:40">
      <c r="A29" s="31" t="str">
        <f>IF(B29="","",COUNTA(B$12:B29)&amp;".")</f>
        <v/>
      </c>
      <c r="E29" s="1" t="s">
        <v>57</v>
      </c>
    </row>
    <row r="30" spans="1:40">
      <c r="A30" s="31" t="str">
        <f>IF(B30="","",COUNTA(B$12:B30)&amp;".")</f>
        <v/>
      </c>
      <c r="E30" s="1" t="s">
        <v>54</v>
      </c>
    </row>
    <row r="31" spans="1:40">
      <c r="A31" s="31" t="str">
        <f>IF(B31="","",COUNTA(B$12:B31)&amp;".")</f>
        <v>7.</v>
      </c>
      <c r="B31" s="1" t="s">
        <v>46</v>
      </c>
      <c r="E31" s="6" t="s">
        <v>83</v>
      </c>
      <c r="F31" s="6"/>
      <c r="G31" s="7"/>
      <c r="H31" s="7"/>
      <c r="I31" s="6"/>
      <c r="J31" s="8"/>
      <c r="K31" s="8"/>
      <c r="L31" s="8"/>
      <c r="M31" s="6"/>
      <c r="N31" s="6"/>
      <c r="O31" s="6"/>
      <c r="P31" s="6"/>
      <c r="Q31" s="6"/>
      <c r="R31" s="7"/>
      <c r="S31" s="7"/>
    </row>
    <row r="32" spans="1:40">
      <c r="A32" s="31" t="str">
        <f>IF(B32="","",COUNTA(B$12:B32)&amp;".")</f>
        <v/>
      </c>
      <c r="E32" s="56" t="str">
        <f>"※今年度は当日受付払いとします。なお、組み合わせ確定("&amp;MONTH(AH8)&amp;"月"&amp;DAY(AH8)&amp;"日)以降の棄権・キャンセルは参加費を請求します。"</f>
        <v>※今年度は当日受付払いとします。なお、組み合わせ確定(7月4日)以降の棄権・キャンセルは参加費を請求します。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AM32" s="55"/>
      <c r="AN32" s="55"/>
    </row>
    <row r="33" spans="1:40" ht="18.75" customHeight="1">
      <c r="A33" s="31" t="str">
        <f>IF(B33="","",COUNTA(B$12:B33)&amp;".")</f>
        <v/>
      </c>
      <c r="C33" s="9"/>
      <c r="D33" s="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AM33" s="55"/>
      <c r="AN33" s="55"/>
    </row>
    <row r="34" spans="1:40" ht="18.75" customHeight="1">
      <c r="A34" s="31" t="str">
        <f>IF(B34="","",COUNTA(B$12:B34)&amp;".")</f>
        <v>8.</v>
      </c>
      <c r="B34" s="1" t="s">
        <v>47</v>
      </c>
      <c r="E34" s="19" t="s">
        <v>88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AM34" s="55"/>
      <c r="AN34" s="55"/>
    </row>
    <row r="35" spans="1:40" ht="18.75" customHeight="1">
      <c r="A35" s="31" t="str">
        <f>IF(B35="","",COUNTA(B$12:B35)&amp;".")</f>
        <v/>
      </c>
      <c r="E35" s="19" t="s">
        <v>75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40">
      <c r="A36" s="31" t="str">
        <f>IF(B36="","",COUNTA(B$12:B36)&amp;".")</f>
        <v>9.</v>
      </c>
      <c r="B36" s="1" t="s">
        <v>48</v>
      </c>
      <c r="E36" s="1" t="s">
        <v>58</v>
      </c>
    </row>
    <row r="37" spans="1:40">
      <c r="A37" s="31" t="str">
        <f>IF(B37="","",COUNTA(B$12:B37)&amp;".")</f>
        <v/>
      </c>
      <c r="F37" s="1" t="s">
        <v>38</v>
      </c>
    </row>
    <row r="38" spans="1:40">
      <c r="A38" s="31" t="str">
        <f>IF(B38="","",COUNTA(B$12:B45)&amp;".")</f>
        <v/>
      </c>
      <c r="C38" s="9"/>
      <c r="D38" s="9"/>
      <c r="E38" s="9"/>
      <c r="F38" s="1" t="s">
        <v>87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40">
      <c r="A39" s="31" t="str">
        <f>IF(B39="","",COUNTA(B$12:B39)&amp;".")</f>
        <v/>
      </c>
      <c r="E39" s="1" t="s">
        <v>61</v>
      </c>
      <c r="AK39" s="10"/>
    </row>
    <row r="40" spans="1:40">
      <c r="A40" s="31" t="str">
        <f>IF(B40="","",COUNTA(B$12:B40)&amp;".")</f>
        <v/>
      </c>
      <c r="F40" s="1" t="s">
        <v>10</v>
      </c>
    </row>
    <row r="41" spans="1:40">
      <c r="A41" s="31" t="str">
        <f>IF(B41="","",COUNTA(B$12:B41)&amp;".")</f>
        <v/>
      </c>
      <c r="F41" s="1" t="s">
        <v>62</v>
      </c>
      <c r="O41" s="11"/>
    </row>
    <row r="42" spans="1:40">
      <c r="A42" s="31" t="str">
        <f>IF(B42="","",COUNTA(B$12:B42)&amp;".")</f>
        <v>10.</v>
      </c>
      <c r="B42" s="1" t="s">
        <v>49</v>
      </c>
      <c r="E42" s="1" t="s">
        <v>89</v>
      </c>
    </row>
    <row r="43" spans="1:40">
      <c r="A43" s="31" t="str">
        <f>IF(B43="","",COUNTA(B$12:B43)&amp;".")</f>
        <v>11.</v>
      </c>
      <c r="B43" s="1" t="s">
        <v>50</v>
      </c>
      <c r="E43" s="38">
        <f>AH7</f>
        <v>44370</v>
      </c>
      <c r="F43" s="38"/>
      <c r="G43" s="38"/>
      <c r="H43" s="38"/>
      <c r="I43" s="29" t="str">
        <f>"("&amp;TEXT(E43,"aaa")&amp;")"</f>
        <v>(水)</v>
      </c>
      <c r="J43" s="1" t="s">
        <v>17</v>
      </c>
      <c r="N43" s="2" t="s">
        <v>12</v>
      </c>
    </row>
    <row r="44" spans="1:40">
      <c r="A44" s="31" t="str">
        <f>IF(B44="","",COUNTA(B$12:B44)&amp;".")</f>
        <v>12.</v>
      </c>
      <c r="B44" s="1" t="s">
        <v>51</v>
      </c>
      <c r="E44" s="1" t="s">
        <v>39</v>
      </c>
    </row>
    <row r="45" spans="1:40">
      <c r="A45" s="31" t="str">
        <f>IF(B45="","",COUNTA(B$12:B45)&amp;".")</f>
        <v/>
      </c>
      <c r="E45" s="1" t="s">
        <v>13</v>
      </c>
    </row>
    <row r="46" spans="1:40">
      <c r="A46" s="34"/>
      <c r="E46" s="1" t="s">
        <v>100</v>
      </c>
      <c r="X46" s="3" t="s">
        <v>14</v>
      </c>
      <c r="AC46" s="1" t="s">
        <v>101</v>
      </c>
    </row>
  </sheetData>
  <mergeCells count="13">
    <mergeCell ref="AM32:AN32"/>
    <mergeCell ref="E32:X33"/>
    <mergeCell ref="AM33:AN33"/>
    <mergeCell ref="AM34:AN34"/>
    <mergeCell ref="A1:B1"/>
    <mergeCell ref="AH7:AK7"/>
    <mergeCell ref="AH8:AK8"/>
    <mergeCell ref="AH9:AK9"/>
    <mergeCell ref="AH10:AJ10"/>
    <mergeCell ref="A7:X10"/>
    <mergeCell ref="E15:H15"/>
    <mergeCell ref="C19:M20"/>
    <mergeCell ref="E43:H43"/>
  </mergeCells>
  <phoneticPr fontId="1"/>
  <pageMargins left="0.5" right="0.11811023622047245" top="0.35" bottom="0.11811023622047245" header="0.31496062992125984" footer="0.11811023622047245"/>
  <pageSetup paperSize="9" scale="93" orientation="portrait" horizontalDpi="4294967293" r:id="rId1"/>
  <rowBreaks count="1" manualBreakCount="1">
    <brk id="46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Y45"/>
  <sheetViews>
    <sheetView tabSelected="1" zoomScaleNormal="100" workbookViewId="0">
      <selection activeCell="AF35" sqref="AF35"/>
    </sheetView>
  </sheetViews>
  <sheetFormatPr defaultRowHeight="18.75"/>
  <cols>
    <col min="1" max="31" width="4" customWidth="1"/>
  </cols>
  <sheetData>
    <row r="1" spans="1:25" s="1" customFormat="1" ht="27" customHeight="1">
      <c r="C1" s="8"/>
      <c r="D1" s="13" t="str">
        <f>大会案内!E12&amp;"参加申込書"</f>
        <v>第2回 理事長杯卓球大会（第44回府民総体亀岡市予選会）参加申込書</v>
      </c>
      <c r="E1" s="8"/>
      <c r="G1" s="14"/>
      <c r="H1" s="14"/>
      <c r="I1" s="14"/>
      <c r="J1" s="14"/>
      <c r="K1" s="14"/>
      <c r="L1" s="14"/>
      <c r="M1" s="8"/>
      <c r="N1" s="8"/>
    </row>
    <row r="2" spans="1:25" s="1" customFormat="1">
      <c r="B2" s="12"/>
      <c r="C2" s="15"/>
      <c r="D2" s="15"/>
      <c r="E2" s="15"/>
      <c r="F2" s="15"/>
      <c r="G2" s="15"/>
      <c r="H2" s="15"/>
      <c r="I2" s="15"/>
      <c r="J2" s="15"/>
      <c r="M2" s="12"/>
      <c r="N2" s="15"/>
      <c r="O2" s="39">
        <f>大会案内!AH9</f>
        <v>44388</v>
      </c>
      <c r="P2" s="39"/>
      <c r="Q2" s="2" t="str">
        <f>"("&amp;TEXT(O2,"aaa")&amp;")"</f>
        <v>(日)</v>
      </c>
      <c r="R2" s="6" t="s">
        <v>15</v>
      </c>
      <c r="T2" s="39">
        <f>大会案内!AH7</f>
        <v>44370</v>
      </c>
      <c r="U2" s="39"/>
      <c r="V2" s="3" t="str">
        <f>"("&amp;TEXT(T2,"aaa")&amp;")"</f>
        <v>(水)</v>
      </c>
      <c r="W2" s="6" t="s">
        <v>16</v>
      </c>
    </row>
    <row r="3" spans="1:25" s="19" customFormat="1" ht="33.75" customHeight="1">
      <c r="A3" s="62" t="s">
        <v>18</v>
      </c>
      <c r="B3" s="62"/>
      <c r="C3" s="44"/>
      <c r="D3" s="45"/>
      <c r="E3" s="45"/>
      <c r="F3" s="45"/>
      <c r="G3" s="45"/>
      <c r="H3" s="45"/>
      <c r="I3" s="45"/>
      <c r="J3" s="46"/>
      <c r="K3" s="18"/>
      <c r="M3" s="20" t="s">
        <v>19</v>
      </c>
      <c r="N3" s="44"/>
      <c r="O3" s="45"/>
      <c r="P3" s="45"/>
      <c r="Q3" s="45"/>
      <c r="R3" s="46"/>
      <c r="S3" s="21" t="s">
        <v>22</v>
      </c>
      <c r="T3" s="44"/>
      <c r="U3" s="45"/>
      <c r="V3" s="45"/>
      <c r="W3" s="45"/>
      <c r="X3" s="46"/>
      <c r="Y3" s="18"/>
    </row>
    <row r="4" spans="1:25" s="1" customFormat="1" ht="3" customHeight="1">
      <c r="B4" s="12"/>
      <c r="C4" s="22"/>
      <c r="D4" s="15"/>
      <c r="E4" s="15"/>
      <c r="F4" s="15"/>
      <c r="G4" s="15"/>
      <c r="H4" s="15"/>
      <c r="I4" s="15"/>
      <c r="J4" s="15"/>
      <c r="M4" s="12"/>
      <c r="N4" s="15"/>
      <c r="O4" s="15"/>
      <c r="P4" s="15"/>
      <c r="Q4" s="15"/>
      <c r="R4" s="16"/>
      <c r="S4" s="17"/>
      <c r="T4" s="17"/>
      <c r="U4" s="17"/>
      <c r="V4" s="17"/>
      <c r="W4" s="17"/>
      <c r="X4" s="8"/>
    </row>
    <row r="5" spans="1:25" s="19" customFormat="1" ht="33.75" customHeight="1">
      <c r="A5" s="64" t="s">
        <v>21</v>
      </c>
      <c r="B5" s="62"/>
      <c r="C5" s="33" t="s">
        <v>20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6"/>
      <c r="Y5" s="18"/>
    </row>
    <row r="6" spans="1:25" s="1" customFormat="1" ht="3" customHeight="1">
      <c r="N6" s="8"/>
      <c r="R6" s="8"/>
      <c r="T6" s="8"/>
      <c r="X6" s="8"/>
    </row>
    <row r="7" spans="1:25" s="19" customFormat="1" ht="33.75" customHeight="1">
      <c r="M7" s="20" t="s">
        <v>23</v>
      </c>
      <c r="N7" s="44"/>
      <c r="O7" s="45"/>
      <c r="P7" s="45"/>
      <c r="Q7" s="45"/>
      <c r="R7" s="46"/>
      <c r="S7" s="21" t="s">
        <v>22</v>
      </c>
      <c r="T7" s="44"/>
      <c r="U7" s="45"/>
      <c r="V7" s="45"/>
      <c r="W7" s="45"/>
      <c r="X7" s="46"/>
      <c r="Y7" s="18"/>
    </row>
    <row r="8" spans="1:25" s="1" customFormat="1" ht="2.25" customHeight="1">
      <c r="N8" s="8"/>
      <c r="R8" s="8"/>
      <c r="T8" s="8"/>
      <c r="X8" s="8"/>
    </row>
    <row r="9" spans="1:25" s="1" customFormat="1"/>
    <row r="10" spans="1:25" s="1" customFormat="1">
      <c r="C10" s="1" t="s">
        <v>1</v>
      </c>
    </row>
    <row r="11" spans="1:25" s="1" customFormat="1">
      <c r="C11" s="1" t="s">
        <v>27</v>
      </c>
    </row>
    <row r="12" spans="1:25" s="19" customFormat="1" ht="12.75" customHeight="1">
      <c r="C12" s="49"/>
      <c r="D12" s="48" t="s">
        <v>25</v>
      </c>
      <c r="E12" s="48"/>
      <c r="F12" s="48"/>
      <c r="G12" s="48"/>
      <c r="H12" s="48"/>
      <c r="I12" s="49" t="s">
        <v>24</v>
      </c>
      <c r="J12" s="49"/>
      <c r="K12" s="49" t="s">
        <v>86</v>
      </c>
      <c r="L12" s="49"/>
      <c r="M12" s="49"/>
      <c r="N12" s="49"/>
      <c r="O12" s="99" t="s">
        <v>98</v>
      </c>
      <c r="P12" s="100"/>
      <c r="Q12" s="101" t="s">
        <v>28</v>
      </c>
      <c r="R12" s="49"/>
    </row>
    <row r="13" spans="1:25" s="19" customFormat="1" ht="21.75" customHeight="1">
      <c r="C13" s="49"/>
      <c r="D13" s="47" t="s">
        <v>26</v>
      </c>
      <c r="E13" s="47"/>
      <c r="F13" s="47"/>
      <c r="G13" s="47"/>
      <c r="H13" s="47"/>
      <c r="I13" s="49"/>
      <c r="J13" s="49"/>
      <c r="K13" s="63" t="s">
        <v>84</v>
      </c>
      <c r="L13" s="63"/>
      <c r="M13" s="63" t="s">
        <v>85</v>
      </c>
      <c r="N13" s="63"/>
      <c r="O13" s="100"/>
      <c r="P13" s="100"/>
      <c r="Q13" s="49"/>
      <c r="R13" s="49"/>
    </row>
    <row r="14" spans="1:25" s="19" customFormat="1" ht="12.75" customHeight="1">
      <c r="C14" s="49">
        <v>1</v>
      </c>
      <c r="D14" s="50"/>
      <c r="E14" s="50"/>
      <c r="F14" s="50"/>
      <c r="G14" s="50"/>
      <c r="H14" s="50"/>
      <c r="I14" s="51"/>
      <c r="J14" s="52"/>
      <c r="K14" s="52"/>
      <c r="L14" s="52"/>
      <c r="M14" s="53"/>
      <c r="N14" s="54"/>
      <c r="O14" s="52"/>
      <c r="P14" s="52"/>
      <c r="Q14" s="53"/>
      <c r="R14" s="53"/>
    </row>
    <row r="15" spans="1:25" s="19" customFormat="1" ht="21.75" customHeight="1">
      <c r="C15" s="49"/>
      <c r="D15" s="40"/>
      <c r="E15" s="40"/>
      <c r="F15" s="40"/>
      <c r="G15" s="40"/>
      <c r="H15" s="40"/>
      <c r="I15" s="52"/>
      <c r="J15" s="52"/>
      <c r="K15" s="52"/>
      <c r="L15" s="52"/>
      <c r="M15" s="53"/>
      <c r="N15" s="54"/>
      <c r="O15" s="52"/>
      <c r="P15" s="52"/>
      <c r="Q15" s="53"/>
      <c r="R15" s="53"/>
    </row>
    <row r="16" spans="1:25" s="19" customFormat="1" ht="12.75" customHeight="1">
      <c r="C16" s="49">
        <v>2</v>
      </c>
      <c r="D16" s="50"/>
      <c r="E16" s="50"/>
      <c r="F16" s="50"/>
      <c r="G16" s="50"/>
      <c r="H16" s="50"/>
      <c r="I16" s="51"/>
      <c r="J16" s="52"/>
      <c r="K16" s="52"/>
      <c r="L16" s="52"/>
      <c r="M16" s="53"/>
      <c r="N16" s="54"/>
      <c r="O16" s="52"/>
      <c r="P16" s="52"/>
      <c r="Q16" s="53"/>
      <c r="R16" s="53"/>
    </row>
    <row r="17" spans="3:18" s="19" customFormat="1" ht="21.75" customHeight="1">
      <c r="C17" s="49"/>
      <c r="D17" s="40"/>
      <c r="E17" s="40"/>
      <c r="F17" s="40"/>
      <c r="G17" s="40"/>
      <c r="H17" s="40"/>
      <c r="I17" s="52"/>
      <c r="J17" s="52"/>
      <c r="K17" s="52"/>
      <c r="L17" s="52"/>
      <c r="M17" s="53"/>
      <c r="N17" s="54"/>
      <c r="O17" s="52"/>
      <c r="P17" s="52"/>
      <c r="Q17" s="53"/>
      <c r="R17" s="53"/>
    </row>
    <row r="18" spans="3:18" s="19" customFormat="1" ht="12.75" customHeight="1">
      <c r="C18" s="49">
        <v>3</v>
      </c>
      <c r="D18" s="50"/>
      <c r="E18" s="50"/>
      <c r="F18" s="50"/>
      <c r="G18" s="50"/>
      <c r="H18" s="50"/>
      <c r="I18" s="51"/>
      <c r="J18" s="52"/>
      <c r="K18" s="52"/>
      <c r="L18" s="52"/>
      <c r="M18" s="53"/>
      <c r="N18" s="54"/>
      <c r="O18" s="52"/>
      <c r="P18" s="52"/>
      <c r="Q18" s="53"/>
      <c r="R18" s="53"/>
    </row>
    <row r="19" spans="3:18" s="19" customFormat="1" ht="21.75" customHeight="1">
      <c r="C19" s="49"/>
      <c r="D19" s="40"/>
      <c r="E19" s="40"/>
      <c r="F19" s="40"/>
      <c r="G19" s="40"/>
      <c r="H19" s="40"/>
      <c r="I19" s="52"/>
      <c r="J19" s="52"/>
      <c r="K19" s="52"/>
      <c r="L19" s="52"/>
      <c r="M19" s="53"/>
      <c r="N19" s="54"/>
      <c r="O19" s="52"/>
      <c r="P19" s="52"/>
      <c r="Q19" s="53"/>
      <c r="R19" s="53"/>
    </row>
    <row r="20" spans="3:18" s="19" customFormat="1" ht="12.75" customHeight="1">
      <c r="C20" s="49">
        <v>4</v>
      </c>
      <c r="D20" s="50"/>
      <c r="E20" s="50"/>
      <c r="F20" s="50"/>
      <c r="G20" s="50"/>
      <c r="H20" s="50"/>
      <c r="I20" s="51"/>
      <c r="J20" s="52"/>
      <c r="K20" s="52"/>
      <c r="L20" s="52"/>
      <c r="M20" s="53"/>
      <c r="N20" s="54"/>
      <c r="O20" s="52"/>
      <c r="P20" s="52"/>
      <c r="Q20" s="53"/>
      <c r="R20" s="53"/>
    </row>
    <row r="21" spans="3:18" s="19" customFormat="1" ht="21.75" customHeight="1">
      <c r="C21" s="49"/>
      <c r="D21" s="40"/>
      <c r="E21" s="40"/>
      <c r="F21" s="40"/>
      <c r="G21" s="40"/>
      <c r="H21" s="40"/>
      <c r="I21" s="52"/>
      <c r="J21" s="52"/>
      <c r="K21" s="52"/>
      <c r="L21" s="52"/>
      <c r="M21" s="53"/>
      <c r="N21" s="54"/>
      <c r="O21" s="52"/>
      <c r="P21" s="52"/>
      <c r="Q21" s="53"/>
      <c r="R21" s="53"/>
    </row>
    <row r="22" spans="3:18" s="19" customFormat="1" ht="12.75" customHeight="1">
      <c r="C22" s="49">
        <v>5</v>
      </c>
      <c r="D22" s="50"/>
      <c r="E22" s="50"/>
      <c r="F22" s="50"/>
      <c r="G22" s="50"/>
      <c r="H22" s="50"/>
      <c r="I22" s="51"/>
      <c r="J22" s="52"/>
      <c r="K22" s="52"/>
      <c r="L22" s="52"/>
      <c r="M22" s="53"/>
      <c r="N22" s="54"/>
      <c r="O22" s="52"/>
      <c r="P22" s="52"/>
      <c r="Q22" s="53"/>
      <c r="R22" s="53"/>
    </row>
    <row r="23" spans="3:18" s="19" customFormat="1" ht="21.75" customHeight="1">
      <c r="C23" s="49"/>
      <c r="D23" s="40"/>
      <c r="E23" s="40"/>
      <c r="F23" s="40"/>
      <c r="G23" s="40"/>
      <c r="H23" s="40"/>
      <c r="I23" s="52"/>
      <c r="J23" s="52"/>
      <c r="K23" s="52"/>
      <c r="L23" s="52"/>
      <c r="M23" s="53"/>
      <c r="N23" s="54"/>
      <c r="O23" s="52"/>
      <c r="P23" s="52"/>
      <c r="Q23" s="53"/>
      <c r="R23" s="53"/>
    </row>
    <row r="24" spans="3:18" s="19" customFormat="1" ht="12.75" customHeight="1">
      <c r="C24" s="49">
        <v>6</v>
      </c>
      <c r="D24" s="50"/>
      <c r="E24" s="50"/>
      <c r="F24" s="50"/>
      <c r="G24" s="50"/>
      <c r="H24" s="50"/>
      <c r="I24" s="51"/>
      <c r="J24" s="52"/>
      <c r="K24" s="52"/>
      <c r="L24" s="52"/>
      <c r="M24" s="53"/>
      <c r="N24" s="54"/>
      <c r="O24" s="52"/>
      <c r="P24" s="52"/>
      <c r="Q24" s="53"/>
      <c r="R24" s="53"/>
    </row>
    <row r="25" spans="3:18" s="19" customFormat="1" ht="21.75" customHeight="1">
      <c r="C25" s="49"/>
      <c r="D25" s="40"/>
      <c r="E25" s="40"/>
      <c r="F25" s="40"/>
      <c r="G25" s="40"/>
      <c r="H25" s="40"/>
      <c r="I25" s="52"/>
      <c r="J25" s="52"/>
      <c r="K25" s="52"/>
      <c r="L25" s="52"/>
      <c r="M25" s="53"/>
      <c r="N25" s="54"/>
      <c r="O25" s="52"/>
      <c r="P25" s="52"/>
      <c r="Q25" s="53"/>
      <c r="R25" s="53"/>
    </row>
    <row r="26" spans="3:18" s="19" customFormat="1" ht="12.75" customHeight="1">
      <c r="C26" s="49">
        <v>7</v>
      </c>
      <c r="D26" s="50"/>
      <c r="E26" s="50"/>
      <c r="F26" s="50"/>
      <c r="G26" s="50"/>
      <c r="H26" s="50"/>
      <c r="I26" s="51"/>
      <c r="J26" s="52"/>
      <c r="K26" s="52"/>
      <c r="L26" s="52"/>
      <c r="M26" s="53"/>
      <c r="N26" s="54"/>
      <c r="O26" s="52"/>
      <c r="P26" s="52"/>
      <c r="Q26" s="53"/>
      <c r="R26" s="53"/>
    </row>
    <row r="27" spans="3:18" s="19" customFormat="1" ht="21.75" customHeight="1">
      <c r="C27" s="49"/>
      <c r="D27" s="40"/>
      <c r="E27" s="40"/>
      <c r="F27" s="40"/>
      <c r="G27" s="40"/>
      <c r="H27" s="40"/>
      <c r="I27" s="52"/>
      <c r="J27" s="52"/>
      <c r="K27" s="52"/>
      <c r="L27" s="52"/>
      <c r="M27" s="53"/>
      <c r="N27" s="54"/>
      <c r="O27" s="52"/>
      <c r="P27" s="52"/>
      <c r="Q27" s="53"/>
      <c r="R27" s="53"/>
    </row>
    <row r="28" spans="3:18" s="19" customFormat="1" ht="12.75" customHeight="1">
      <c r="C28" s="49">
        <v>8</v>
      </c>
      <c r="D28" s="50"/>
      <c r="E28" s="50"/>
      <c r="F28" s="50"/>
      <c r="G28" s="50"/>
      <c r="H28" s="50"/>
      <c r="I28" s="51"/>
      <c r="J28" s="52"/>
      <c r="K28" s="52"/>
      <c r="L28" s="52"/>
      <c r="M28" s="53"/>
      <c r="N28" s="54"/>
      <c r="O28" s="52"/>
      <c r="P28" s="52"/>
      <c r="Q28" s="53"/>
      <c r="R28" s="53"/>
    </row>
    <row r="29" spans="3:18" s="19" customFormat="1" ht="21.75" customHeight="1">
      <c r="C29" s="49"/>
      <c r="D29" s="40"/>
      <c r="E29" s="40"/>
      <c r="F29" s="40"/>
      <c r="G29" s="40"/>
      <c r="H29" s="40"/>
      <c r="I29" s="52"/>
      <c r="J29" s="52"/>
      <c r="K29" s="52"/>
      <c r="L29" s="52"/>
      <c r="M29" s="53"/>
      <c r="N29" s="54"/>
      <c r="O29" s="52"/>
      <c r="P29" s="52"/>
      <c r="Q29" s="53"/>
      <c r="R29" s="53"/>
    </row>
    <row r="30" spans="3:18" s="19" customFormat="1" ht="12.75" customHeight="1">
      <c r="C30" s="49">
        <v>9</v>
      </c>
      <c r="D30" s="50"/>
      <c r="E30" s="50"/>
      <c r="F30" s="50"/>
      <c r="G30" s="50"/>
      <c r="H30" s="50"/>
      <c r="I30" s="51"/>
      <c r="J30" s="52"/>
      <c r="K30" s="52"/>
      <c r="L30" s="52"/>
      <c r="M30" s="53"/>
      <c r="N30" s="54"/>
      <c r="O30" s="52"/>
      <c r="P30" s="52"/>
      <c r="Q30" s="53"/>
      <c r="R30" s="53"/>
    </row>
    <row r="31" spans="3:18" s="19" customFormat="1" ht="21.75" customHeight="1">
      <c r="C31" s="49"/>
      <c r="D31" s="40"/>
      <c r="E31" s="40"/>
      <c r="F31" s="40"/>
      <c r="G31" s="40"/>
      <c r="H31" s="40"/>
      <c r="I31" s="52"/>
      <c r="J31" s="52"/>
      <c r="K31" s="52"/>
      <c r="L31" s="52"/>
      <c r="M31" s="53"/>
      <c r="N31" s="54"/>
      <c r="O31" s="52"/>
      <c r="P31" s="52"/>
      <c r="Q31" s="53"/>
      <c r="R31" s="53"/>
    </row>
    <row r="32" spans="3:18" s="19" customFormat="1" ht="12.75" customHeight="1">
      <c r="C32" s="49">
        <v>10</v>
      </c>
      <c r="D32" s="50"/>
      <c r="E32" s="50"/>
      <c r="F32" s="50"/>
      <c r="G32" s="50"/>
      <c r="H32" s="50"/>
      <c r="I32" s="51"/>
      <c r="J32" s="52"/>
      <c r="K32" s="52"/>
      <c r="L32" s="52"/>
      <c r="M32" s="53"/>
      <c r="N32" s="54"/>
      <c r="O32" s="52"/>
      <c r="P32" s="52"/>
      <c r="Q32" s="53"/>
      <c r="R32" s="53"/>
    </row>
    <row r="33" spans="1:23" s="19" customFormat="1" ht="21.75" customHeight="1">
      <c r="C33" s="49"/>
      <c r="D33" s="40"/>
      <c r="E33" s="40"/>
      <c r="F33" s="40"/>
      <c r="G33" s="40"/>
      <c r="H33" s="40"/>
      <c r="I33" s="52"/>
      <c r="J33" s="52"/>
      <c r="K33" s="52"/>
      <c r="L33" s="52"/>
      <c r="M33" s="53"/>
      <c r="N33" s="54"/>
      <c r="O33" s="52"/>
      <c r="P33" s="52"/>
      <c r="Q33" s="53"/>
      <c r="R33" s="53"/>
    </row>
    <row r="34" spans="1:23" s="1" customFormat="1" ht="21.75" customHeight="1">
      <c r="A34" s="1" t="s">
        <v>2</v>
      </c>
    </row>
    <row r="35" spans="1:23" s="1" customFormat="1" ht="21.75" customHeight="1">
      <c r="A35" s="23" t="s">
        <v>59</v>
      </c>
      <c r="N35" s="23" t="s">
        <v>66</v>
      </c>
      <c r="U35" s="36"/>
      <c r="V35" s="37"/>
      <c r="W35" s="37"/>
    </row>
    <row r="36" spans="1:23" s="1" customFormat="1" ht="21.75" customHeight="1">
      <c r="B36" s="85" t="s">
        <v>32</v>
      </c>
      <c r="C36" s="85"/>
      <c r="D36" s="85"/>
      <c r="E36" s="86" t="s">
        <v>33</v>
      </c>
      <c r="F36" s="87"/>
      <c r="G36" s="88"/>
      <c r="H36" s="86" t="s">
        <v>60</v>
      </c>
      <c r="I36" s="88"/>
      <c r="J36" s="86" t="s">
        <v>34</v>
      </c>
      <c r="K36" s="87"/>
      <c r="L36" s="88"/>
      <c r="O36" s="41" t="s">
        <v>67</v>
      </c>
      <c r="P36" s="42"/>
      <c r="Q36" s="42"/>
      <c r="R36" s="41" t="s">
        <v>71</v>
      </c>
      <c r="S36" s="42"/>
      <c r="T36" s="43"/>
      <c r="U36" s="41" t="s">
        <v>70</v>
      </c>
      <c r="V36" s="42"/>
      <c r="W36" s="43"/>
    </row>
    <row r="37" spans="1:23" s="1" customFormat="1" ht="21.75" customHeight="1">
      <c r="B37" s="44" t="s">
        <v>29</v>
      </c>
      <c r="C37" s="45"/>
      <c r="D37" s="46"/>
      <c r="E37" s="44"/>
      <c r="F37" s="45"/>
      <c r="G37" s="24" t="s">
        <v>31</v>
      </c>
      <c r="H37" s="66">
        <v>900</v>
      </c>
      <c r="I37" s="67"/>
      <c r="J37" s="68">
        <f>E37*H37</f>
        <v>0</v>
      </c>
      <c r="K37" s="69"/>
      <c r="L37" s="32" t="s">
        <v>37</v>
      </c>
      <c r="O37" s="96" t="s">
        <v>65</v>
      </c>
      <c r="P37" s="97"/>
      <c r="Q37" s="97"/>
      <c r="R37" s="73"/>
      <c r="S37" s="74"/>
      <c r="T37" s="77" t="s">
        <v>31</v>
      </c>
      <c r="U37" s="79"/>
      <c r="V37" s="80"/>
      <c r="W37" s="81"/>
    </row>
    <row r="38" spans="1:23" s="1" customFormat="1" ht="21.75" customHeight="1">
      <c r="B38" s="44" t="s">
        <v>30</v>
      </c>
      <c r="C38" s="45"/>
      <c r="D38" s="46"/>
      <c r="E38" s="44"/>
      <c r="F38" s="45"/>
      <c r="G38" s="24" t="s">
        <v>31</v>
      </c>
      <c r="H38" s="66">
        <v>1000</v>
      </c>
      <c r="I38" s="67"/>
      <c r="J38" s="68">
        <f>E38*H38</f>
        <v>0</v>
      </c>
      <c r="K38" s="69"/>
      <c r="L38" s="32" t="s">
        <v>37</v>
      </c>
      <c r="O38" s="70" t="s">
        <v>64</v>
      </c>
      <c r="P38" s="71"/>
      <c r="Q38" s="71"/>
      <c r="R38" s="91"/>
      <c r="S38" s="92"/>
      <c r="T38" s="102"/>
      <c r="U38" s="82"/>
      <c r="V38" s="83"/>
      <c r="W38" s="84"/>
    </row>
    <row r="39" spans="1:23" s="1" customFormat="1" ht="21.75" customHeight="1">
      <c r="B39" s="44" t="s">
        <v>35</v>
      </c>
      <c r="C39" s="45"/>
      <c r="D39" s="46"/>
      <c r="E39" s="44"/>
      <c r="F39" s="45"/>
      <c r="G39" s="24" t="s">
        <v>31</v>
      </c>
      <c r="H39" s="66">
        <v>650</v>
      </c>
      <c r="I39" s="67"/>
      <c r="J39" s="68">
        <f>E39*H39</f>
        <v>0</v>
      </c>
      <c r="K39" s="69"/>
      <c r="L39" s="32" t="s">
        <v>37</v>
      </c>
      <c r="O39" s="96" t="s">
        <v>65</v>
      </c>
      <c r="P39" s="97"/>
      <c r="Q39" s="98"/>
      <c r="R39" s="73"/>
      <c r="S39" s="74"/>
      <c r="T39" s="77" t="s">
        <v>31</v>
      </c>
      <c r="U39" s="79"/>
      <c r="V39" s="80"/>
      <c r="W39" s="81"/>
    </row>
    <row r="40" spans="1:23" s="1" customFormat="1" ht="21.75" customHeight="1">
      <c r="B40" s="93" t="s">
        <v>36</v>
      </c>
      <c r="C40" s="94"/>
      <c r="D40" s="94"/>
      <c r="E40" s="94"/>
      <c r="F40" s="94"/>
      <c r="G40" s="94"/>
      <c r="H40" s="94"/>
      <c r="I40" s="95"/>
      <c r="J40" s="68">
        <f>SUM(J37:L39)</f>
        <v>0</v>
      </c>
      <c r="K40" s="69"/>
      <c r="L40" s="32" t="s">
        <v>37</v>
      </c>
      <c r="O40" s="70" t="s">
        <v>63</v>
      </c>
      <c r="P40" s="71"/>
      <c r="Q40" s="72"/>
      <c r="R40" s="75"/>
      <c r="S40" s="76"/>
      <c r="T40" s="78"/>
      <c r="U40" s="82"/>
      <c r="V40" s="83"/>
      <c r="W40" s="84"/>
    </row>
    <row r="41" spans="1:23" s="1" customFormat="1" ht="21.75" customHeight="1">
      <c r="Q41" s="90" t="s">
        <v>68</v>
      </c>
      <c r="R41" s="90"/>
      <c r="S41" s="90"/>
      <c r="T41" s="90"/>
      <c r="U41" s="90"/>
      <c r="V41" s="90"/>
    </row>
    <row r="42" spans="1:23" s="1" customFormat="1">
      <c r="Q42" s="89" t="s">
        <v>69</v>
      </c>
      <c r="R42" s="89"/>
      <c r="S42" s="89"/>
      <c r="T42" s="89"/>
      <c r="U42" s="89"/>
      <c r="V42" s="89"/>
    </row>
    <row r="43" spans="1:23" s="1" customFormat="1"/>
    <row r="44" spans="1:23" s="1" customFormat="1" ht="18.75" customHeight="1">
      <c r="B44" s="25"/>
      <c r="C44" s="56" t="str">
        <f>大会案内!E32</f>
        <v>※今年度は当日受付払いとします。なお、組み合わせ確定(7月4日)以降の棄権・キャンセルは参加費を請求します。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3" s="1" customFormat="1">
      <c r="A45" s="25"/>
      <c r="B45" s="2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</sheetData>
  <mergeCells count="134">
    <mergeCell ref="D23:H23"/>
    <mergeCell ref="D21:H21"/>
    <mergeCell ref="D33:H33"/>
    <mergeCell ref="K16:L17"/>
    <mergeCell ref="M16:N17"/>
    <mergeCell ref="D29:H29"/>
    <mergeCell ref="T7:X7"/>
    <mergeCell ref="D12:H12"/>
    <mergeCell ref="I12:J13"/>
    <mergeCell ref="D15:H15"/>
    <mergeCell ref="D14:H14"/>
    <mergeCell ref="I14:J15"/>
    <mergeCell ref="K14:L15"/>
    <mergeCell ref="M14:N15"/>
    <mergeCell ref="C20:C21"/>
    <mergeCell ref="U35:W35"/>
    <mergeCell ref="O2:P2"/>
    <mergeCell ref="T2:U2"/>
    <mergeCell ref="D17:H17"/>
    <mergeCell ref="U36:W36"/>
    <mergeCell ref="T3:X3"/>
    <mergeCell ref="D13:H13"/>
    <mergeCell ref="D5:X5"/>
    <mergeCell ref="N7:R7"/>
    <mergeCell ref="K13:L13"/>
    <mergeCell ref="K12:N12"/>
    <mergeCell ref="A5:B5"/>
    <mergeCell ref="C12:C13"/>
    <mergeCell ref="C14:C15"/>
    <mergeCell ref="C16:C17"/>
    <mergeCell ref="D16:H16"/>
    <mergeCell ref="I16:J17"/>
    <mergeCell ref="A3:B3"/>
    <mergeCell ref="C3:J3"/>
    <mergeCell ref="N3:R3"/>
    <mergeCell ref="D19:H19"/>
    <mergeCell ref="C18:C19"/>
    <mergeCell ref="D18:H18"/>
    <mergeCell ref="I18:J19"/>
    <mergeCell ref="K18:L19"/>
    <mergeCell ref="M18:N19"/>
    <mergeCell ref="M13:N13"/>
    <mergeCell ref="C22:C23"/>
    <mergeCell ref="D22:H22"/>
    <mergeCell ref="I22:J23"/>
    <mergeCell ref="K22:L23"/>
    <mergeCell ref="M22:N23"/>
    <mergeCell ref="C28:C29"/>
    <mergeCell ref="D28:H28"/>
    <mergeCell ref="I28:J29"/>
    <mergeCell ref="K28:L29"/>
    <mergeCell ref="M28:N29"/>
    <mergeCell ref="D25:H25"/>
    <mergeCell ref="C24:C25"/>
    <mergeCell ref="D24:H24"/>
    <mergeCell ref="I24:J25"/>
    <mergeCell ref="K24:L25"/>
    <mergeCell ref="M24:N25"/>
    <mergeCell ref="D20:H20"/>
    <mergeCell ref="I20:J21"/>
    <mergeCell ref="K20:L21"/>
    <mergeCell ref="M20:N21"/>
    <mergeCell ref="D27:H27"/>
    <mergeCell ref="C26:C27"/>
    <mergeCell ref="D26:H26"/>
    <mergeCell ref="I26:J27"/>
    <mergeCell ref="K26:L27"/>
    <mergeCell ref="M26:N27"/>
    <mergeCell ref="D31:H31"/>
    <mergeCell ref="C30:C31"/>
    <mergeCell ref="D30:H30"/>
    <mergeCell ref="I30:J31"/>
    <mergeCell ref="K30:L31"/>
    <mergeCell ref="M30:N31"/>
    <mergeCell ref="R39:S40"/>
    <mergeCell ref="T39:T40"/>
    <mergeCell ref="U39:W40"/>
    <mergeCell ref="C32:C33"/>
    <mergeCell ref="D32:H32"/>
    <mergeCell ref="I32:J33"/>
    <mergeCell ref="K32:L33"/>
    <mergeCell ref="M32:N33"/>
    <mergeCell ref="O37:Q37"/>
    <mergeCell ref="O38:Q38"/>
    <mergeCell ref="O39:Q39"/>
    <mergeCell ref="U37:W38"/>
    <mergeCell ref="C44:V45"/>
    <mergeCell ref="B39:D39"/>
    <mergeCell ref="E39:F39"/>
    <mergeCell ref="H39:I39"/>
    <mergeCell ref="J39:K39"/>
    <mergeCell ref="O40:Q40"/>
    <mergeCell ref="H37:I37"/>
    <mergeCell ref="J37:K37"/>
    <mergeCell ref="B40:I40"/>
    <mergeCell ref="J40:K40"/>
    <mergeCell ref="B38:D38"/>
    <mergeCell ref="E38:F38"/>
    <mergeCell ref="H38:I38"/>
    <mergeCell ref="J38:K38"/>
    <mergeCell ref="B36:D36"/>
    <mergeCell ref="E36:G36"/>
    <mergeCell ref="H36:I36"/>
    <mergeCell ref="J36:L36"/>
    <mergeCell ref="Q42:V42"/>
    <mergeCell ref="Q41:V41"/>
    <mergeCell ref="O36:Q36"/>
    <mergeCell ref="R37:S38"/>
    <mergeCell ref="B37:D37"/>
    <mergeCell ref="E37:F37"/>
    <mergeCell ref="O30:P31"/>
    <mergeCell ref="Q30:R31"/>
    <mergeCell ref="O24:P25"/>
    <mergeCell ref="Q24:R25"/>
    <mergeCell ref="O26:P27"/>
    <mergeCell ref="Q26:R27"/>
    <mergeCell ref="T37:T38"/>
    <mergeCell ref="R36:T36"/>
    <mergeCell ref="Q18:R19"/>
    <mergeCell ref="O16:P17"/>
    <mergeCell ref="Q16:R17"/>
    <mergeCell ref="O18:P19"/>
    <mergeCell ref="O32:P33"/>
    <mergeCell ref="Q32:R33"/>
    <mergeCell ref="O28:P29"/>
    <mergeCell ref="Q28:R29"/>
    <mergeCell ref="O20:P21"/>
    <mergeCell ref="Q20:R21"/>
    <mergeCell ref="O22:P23"/>
    <mergeCell ref="Q22:R23"/>
    <mergeCell ref="O12:P13"/>
    <mergeCell ref="Q12:R13"/>
    <mergeCell ref="O14:P15"/>
    <mergeCell ref="Q14:R15"/>
  </mergeCells>
  <phoneticPr fontId="1"/>
  <pageMargins left="0.46" right="0.15" top="0.34" bottom="0.24" header="0.31496062992125984" footer="0.31496062992125984"/>
  <pageSetup paperSize="9"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大会案内</vt:lpstr>
      <vt:lpstr>申込書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2021-06-05T11:25:12Z</dcterms:modified>
</cp:coreProperties>
</file>