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48" documentId="8_{DE897CAB-4C29-4AA0-804F-4EFBD955CBF8}" xr6:coauthVersionLast="36" xr6:coauthVersionMax="36" xr10:uidLastSave="{2DB8DEE9-9763-4ED4-9036-8DC6A74964A1}"/>
  <bookViews>
    <workbookView xWindow="0" yWindow="0" windowWidth="22260" windowHeight="12645" xr2:uid="{00000000-000D-0000-FFFF-FFFF00000000}"/>
  </bookViews>
  <sheets>
    <sheet name="市民大会" sheetId="2" r:id="rId1"/>
  </sheets>
  <definedNames>
    <definedName name="_xlnm.Print_Area" localSheetId="0">市民大会!$A$1:$X$90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6" i="2" l="1"/>
  <c r="Q46" i="2"/>
  <c r="J86" i="2" l="1"/>
  <c r="J85" i="2"/>
  <c r="J84" i="2"/>
  <c r="J83" i="2"/>
  <c r="J82" i="2"/>
  <c r="T46" i="2"/>
  <c r="O46" i="2"/>
  <c r="F46" i="2"/>
  <c r="A45" i="2"/>
  <c r="A44" i="2"/>
  <c r="A43" i="2"/>
  <c r="A42" i="2"/>
  <c r="E41" i="2"/>
  <c r="I41" i="2" s="1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E28" i="2"/>
  <c r="C89" i="2" s="1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E15" i="2"/>
  <c r="A15" i="2"/>
  <c r="K14" i="2"/>
  <c r="E14" i="2"/>
  <c r="I14" i="2" s="1"/>
  <c r="A14" i="2"/>
  <c r="A13" i="2"/>
  <c r="E12" i="2"/>
  <c r="A6" i="2" s="1"/>
  <c r="A12" i="2"/>
  <c r="J4" i="2"/>
  <c r="U1" i="2"/>
  <c r="J87" i="2" l="1"/>
</calcChain>
</file>

<file path=xl/sharedStrings.xml><?xml version="1.0" encoding="utf-8"?>
<sst xmlns="http://schemas.openxmlformats.org/spreadsheetml/2006/main" count="121" uniqueCount="101">
  <si>
    <t>記</t>
  </si>
  <si>
    <t>③　エンジョイの部(初心者、男女区別無し)　シングルス戦</t>
  </si>
  <si>
    <t>＊例年行っている一般男女のダブルスは行いません。</t>
  </si>
  <si>
    <t>＊中学生以下の方が、一般の部に出場する場合はＢ級以上で申し込んで下さい。</t>
  </si>
  <si>
    <t>級</t>
  </si>
  <si>
    <t>ランクの強い順に記入して下さい。用紙が不足する場合は、コピーして使ってください。</t>
  </si>
  <si>
    <t xml:space="preserve">    </t>
  </si>
  <si>
    <t>亀岡市卓球協会</t>
    <phoneticPr fontId="1"/>
  </si>
  <si>
    <t>会長　山岡　良右</t>
    <phoneticPr fontId="1"/>
  </si>
  <si>
    <t>2021年4月吉日</t>
    <rPh sb="4" eb="5">
      <t>ネン</t>
    </rPh>
    <rPh sb="6" eb="7">
      <t>ガツ</t>
    </rPh>
    <rPh sb="7" eb="9">
      <t>キチジツ</t>
    </rPh>
    <phoneticPr fontId="1"/>
  </si>
  <si>
    <t>各　位</t>
    <rPh sb="0" eb="1">
      <t>カク</t>
    </rPh>
    <rPh sb="2" eb="3">
      <t>クライ</t>
    </rPh>
    <phoneticPr fontId="1"/>
  </si>
  <si>
    <t>大会回数</t>
    <rPh sb="0" eb="2">
      <t>タイカイ</t>
    </rPh>
    <rPh sb="2" eb="4">
      <t>カイスウ</t>
    </rPh>
    <phoneticPr fontId="1"/>
  </si>
  <si>
    <t>市民卓球大会</t>
    <rPh sb="0" eb="2">
      <t>シミン</t>
    </rPh>
    <rPh sb="2" eb="6">
      <t>タッキュウタイカイ</t>
    </rPh>
    <phoneticPr fontId="1"/>
  </si>
  <si>
    <t>大会名称</t>
    <rPh sb="0" eb="2">
      <t>タイカイ</t>
    </rPh>
    <rPh sb="2" eb="4">
      <t>メイショウ</t>
    </rPh>
    <phoneticPr fontId="1"/>
  </si>
  <si>
    <t>大会月日</t>
    <rPh sb="0" eb="2">
      <t>タイカイ</t>
    </rPh>
    <rPh sb="2" eb="4">
      <t>ツキヒ</t>
    </rPh>
    <phoneticPr fontId="1"/>
  </si>
  <si>
    <t>開会式時間</t>
    <rPh sb="0" eb="2">
      <t>カイカイ</t>
    </rPh>
    <rPh sb="2" eb="3">
      <t>シキ</t>
    </rPh>
    <rPh sb="3" eb="5">
      <t>ジカン</t>
    </rPh>
    <phoneticPr fontId="1"/>
  </si>
  <si>
    <t>開会式</t>
    <rPh sb="0" eb="3">
      <t>カイカイシキ</t>
    </rPh>
    <phoneticPr fontId="1"/>
  </si>
  <si>
    <t>亀岡運動公園体育館・大フロア    （TEL 0771-25-0372）</t>
    <phoneticPr fontId="1"/>
  </si>
  <si>
    <t>会場&amp;電話番号</t>
    <rPh sb="0" eb="2">
      <t>カイジョウ</t>
    </rPh>
    <rPh sb="3" eb="5">
      <t>デンワ</t>
    </rPh>
    <rPh sb="5" eb="7">
      <t>バンゴウ</t>
    </rPh>
    <phoneticPr fontId="1"/>
  </si>
  <si>
    <t>送信時期</t>
    <rPh sb="0" eb="2">
      <t>ソウシン</t>
    </rPh>
    <rPh sb="2" eb="4">
      <t>ジキ</t>
    </rPh>
    <phoneticPr fontId="1"/>
  </si>
  <si>
    <t>〒621-0013　亀岡市大井町並河2-24-3　西台卓球場</t>
    <phoneticPr fontId="1"/>
  </si>
  <si>
    <t>関口理事長　TEL090-3168-9877　又は　段本事務局長　TEL 090-2283-4493　まで</t>
    <phoneticPr fontId="1"/>
  </si>
  <si>
    <t>締切り日</t>
    <rPh sb="0" eb="2">
      <t>シメキ</t>
    </rPh>
    <rPh sb="3" eb="4">
      <t>ビ</t>
    </rPh>
    <phoneticPr fontId="1"/>
  </si>
  <si>
    <t>締め切り後の申し込みは受け付けません。</t>
  </si>
  <si>
    <t>②出場者はゼッケンを着用のこと。</t>
    <phoneticPr fontId="1"/>
  </si>
  <si>
    <t>③昼食ご希望の方は、数量をまとめて申し込んで下さい。　</t>
    <phoneticPr fontId="1"/>
  </si>
  <si>
    <t>④駐車場は、体育館裏の第９駐車場をご利用下さい。      　</t>
    <phoneticPr fontId="1"/>
  </si>
  <si>
    <t>以上</t>
    <phoneticPr fontId="1"/>
  </si>
  <si>
    <t>開催</t>
    <rPh sb="0" eb="2">
      <t>カイサイ</t>
    </rPh>
    <phoneticPr fontId="1"/>
  </si>
  <si>
    <t>〆切</t>
    <rPh sb="0" eb="2">
      <t>シメキリ</t>
    </rPh>
    <phoneticPr fontId="1"/>
  </si>
  <si>
    <t>厳守です。</t>
    <rPh sb="0" eb="2">
      <t>ゲンシュ</t>
    </rPh>
    <phoneticPr fontId="1"/>
  </si>
  <si>
    <t>クラブ名</t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</si>
  <si>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</si>
  <si>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</si>
  <si>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</si>
  <si>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phoneticPr fontId="1"/>
  </si>
  <si>
    <t>大会当日連絡可能な方の名前</t>
    <rPh sb="0" eb="2">
      <t>タイカイ</t>
    </rPh>
    <rPh sb="2" eb="4">
      <t>トウジツ</t>
    </rPh>
    <rPh sb="4" eb="6">
      <t>レンラク</t>
    </rPh>
    <rPh sb="6" eb="8">
      <t>カノウ</t>
    </rPh>
    <rPh sb="9" eb="10">
      <t>カタ</t>
    </rPh>
    <rPh sb="11" eb="13">
      <t>ナマエ</t>
    </rPh>
    <phoneticPr fontId="1"/>
  </si>
  <si>
    <t>男女</t>
    <phoneticPr fontId="1"/>
  </si>
  <si>
    <t>フ　リ　ガ　ナ</t>
    <phoneticPr fontId="1"/>
  </si>
  <si>
    <t>名　　　前</t>
    <phoneticPr fontId="1"/>
  </si>
  <si>
    <t>読み方が難しい名前には、フリガナを記載してください。</t>
    <rPh sb="0" eb="1">
      <t>ヨ</t>
    </rPh>
    <rPh sb="2" eb="3">
      <t>カタ</t>
    </rPh>
    <rPh sb="4" eb="5">
      <t>ムズカ</t>
    </rPh>
    <rPh sb="7" eb="9">
      <t>ナマエ</t>
    </rPh>
    <rPh sb="17" eb="19">
      <t>キサイ</t>
    </rPh>
    <phoneticPr fontId="1"/>
  </si>
  <si>
    <t>参加費
(円)</t>
    <rPh sb="0" eb="3">
      <t>サンカヒ</t>
    </rPh>
    <rPh sb="5" eb="6">
      <t>エン</t>
    </rPh>
    <phoneticPr fontId="1"/>
  </si>
  <si>
    <t>協会員</t>
    <rPh sb="0" eb="3">
      <t>キョウカイイン</t>
    </rPh>
    <phoneticPr fontId="1"/>
  </si>
  <si>
    <t>一般･大学生</t>
    <rPh sb="0" eb="2">
      <t>イッパン</t>
    </rPh>
    <rPh sb="3" eb="6">
      <t>ダイガクセイ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</si>
  <si>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</si>
  <si>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</si>
  <si>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人</t>
    <rPh sb="0" eb="1">
      <t>ヒト</t>
    </rPh>
    <phoneticPr fontId="1"/>
  </si>
  <si>
    <t>区分</t>
    <rPh sb="0" eb="2">
      <t>クブン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</si>
  <si>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</si>
  <si>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</si>
  <si>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昼食弁当</t>
    <rPh sb="0" eb="2">
      <t>チュウショク</t>
    </rPh>
    <rPh sb="2" eb="4">
      <t>ベントウ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</si>
  <si>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</si>
  <si>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</si>
  <si>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https://kametaku.work /　または　「亀岡市卓球協会」←検索</t>
    <phoneticPr fontId="1"/>
  </si>
  <si>
    <t>①試合球はニッタク製40mmプラスチック球を使用します。</t>
    <phoneticPr fontId="1"/>
  </si>
  <si>
    <t>組み合わせ日</t>
    <rPh sb="0" eb="1">
      <t>ク</t>
    </rPh>
    <rPh sb="2" eb="3">
      <t>ア</t>
    </rPh>
    <rPh sb="5" eb="6">
      <t>ビ</t>
    </rPh>
    <phoneticPr fontId="1"/>
  </si>
  <si>
    <t>②一般・エンジョイの部　決勝トーナメント１～３位には賞状と賞品を、3,4位トーナメント1,2位には賞品を贈ります。</t>
  </si>
  <si>
    <t>協会員900円、一般社会人･大学生1,000円、高校生800円、中学生以下500円</t>
    <rPh sb="6" eb="7">
      <t>エン</t>
    </rPh>
    <rPh sb="24" eb="27">
      <t>コウコウセイ</t>
    </rPh>
    <rPh sb="30" eb="31">
      <t>エン</t>
    </rPh>
    <rPh sb="32" eb="37">
      <t>チュウガクセイイカ</t>
    </rPh>
    <rPh sb="40" eb="41">
      <t>エン</t>
    </rPh>
    <phoneticPr fontId="1"/>
  </si>
  <si>
    <t>＊各級で参加者が、著しく少なかった場合（５人以下）は、級統合する事があります。</t>
  </si>
  <si>
    <t>＊ 一 昨年の大会で優勝された方は、一ランク上の級に出場して下さい。</t>
  </si>
  <si>
    <t>大会名称</t>
    <phoneticPr fontId="1"/>
  </si>
  <si>
    <t>参加資格</t>
  </si>
  <si>
    <t>日　時</t>
  </si>
  <si>
    <t>会　場</t>
  </si>
  <si>
    <t>種　目</t>
  </si>
  <si>
    <t>参加費</t>
  </si>
  <si>
    <t>表　彰</t>
  </si>
  <si>
    <t>申込方法</t>
  </si>
  <si>
    <t>問合せ先</t>
  </si>
  <si>
    <t>締切り日</t>
  </si>
  <si>
    <t>その他</t>
  </si>
  <si>
    <t>試合形式</t>
    <rPh sb="0" eb="2">
      <t>シアイ</t>
    </rPh>
    <rPh sb="2" eb="4">
      <t>ケイシキ</t>
    </rPh>
    <phoneticPr fontId="1"/>
  </si>
  <si>
    <t>3～4名の予選リ－グ戦を行い、上位1,2位が決勝ト－ナメントに進めます。</t>
    <phoneticPr fontId="1"/>
  </si>
  <si>
    <t>全てのトーナメントにおいて、３位決定戦は行いません。</t>
    <phoneticPr fontId="1"/>
  </si>
  <si>
    <t>①　中学生以下の部　男・女別　シングルス戦</t>
  </si>
  <si>
    <t>②　一般の部　男・女、級（ＡＢＣ級）別　シングルス戦</t>
  </si>
  <si>
    <t>午前9:30</t>
    <phoneticPr fontId="1"/>
  </si>
  <si>
    <t>3,4位の方には3,4位トーナメントを実施します。</t>
    <phoneticPr fontId="1"/>
  </si>
  <si>
    <t>予選リ－グ戦・ト－ナメントともに、11本5ゲームマッチを基本に行います。</t>
    <rPh sb="0" eb="2">
      <t>ヨセン</t>
    </rPh>
    <phoneticPr fontId="1"/>
  </si>
  <si>
    <t>①亀岡市卓球協会ホームページからの申込み</t>
    <rPh sb="1" eb="4">
      <t>カメオカシ</t>
    </rPh>
    <rPh sb="4" eb="8">
      <t>タッキュウキョウカイ</t>
    </rPh>
    <phoneticPr fontId="1"/>
  </si>
  <si>
    <t>◆参加費</t>
    <rPh sb="1" eb="4">
      <t>サンカヒ</t>
    </rPh>
    <phoneticPr fontId="1"/>
  </si>
  <si>
    <t xml:space="preserve">中学生以下の部は級欄に学年を書いて下さい。エンジョイの部は「エ」と表記してください。 </t>
    <rPh sb="3" eb="5">
      <t>イカ</t>
    </rPh>
    <rPh sb="6" eb="7">
      <t>ブ</t>
    </rPh>
    <phoneticPr fontId="1"/>
  </si>
  <si>
    <t>費用</t>
    <rPh sb="0" eb="2">
      <t>ヒヨウ</t>
    </rPh>
    <phoneticPr fontId="1"/>
  </si>
  <si>
    <t>Excelファイルをダウンロードして送信できるようにもしました。</t>
    <rPh sb="18" eb="20">
      <t>ソウシン</t>
    </rPh>
    <phoneticPr fontId="1"/>
  </si>
  <si>
    <t>②西台卓球場へ申込書を持参(月曜日は休み)またはファックス、もしくはメール</t>
    <phoneticPr fontId="1"/>
  </si>
  <si>
    <t>TEL 0771-22-9050   FAX 0771-22-9077　メール nishidaihall@ma.e-broad.ne.jp</t>
    <phoneticPr fontId="1"/>
  </si>
  <si>
    <t>市外</t>
    <rPh sb="0" eb="2">
      <t>シガイ</t>
    </rPh>
    <phoneticPr fontId="1"/>
  </si>
  <si>
    <t>市内</t>
    <rPh sb="0" eb="2">
      <t>シナイ</t>
    </rPh>
    <phoneticPr fontId="1"/>
  </si>
  <si>
    <t>亀岡</t>
    <rPh sb="0" eb="2">
      <t>カメオカ</t>
    </rPh>
    <phoneticPr fontId="1"/>
  </si>
  <si>
    <t>◆参加人数</t>
    <rPh sb="1" eb="3">
      <t>サンカ</t>
    </rPh>
    <rPh sb="3" eb="5">
      <t>ニンズウ</t>
    </rPh>
    <phoneticPr fontId="1"/>
  </si>
  <si>
    <t>居住地</t>
    <rPh sb="0" eb="3">
      <t>キョジュウチ</t>
    </rPh>
    <phoneticPr fontId="1"/>
  </si>
  <si>
    <t>↑</t>
    <phoneticPr fontId="1"/>
  </si>
  <si>
    <t>(体育館から報告要請あり)</t>
    <rPh sb="1" eb="4">
      <t>タイイクカン</t>
    </rPh>
    <rPh sb="6" eb="8">
      <t>ホウコク</t>
    </rPh>
    <rPh sb="8" eb="10">
      <t>ヨウセイ</t>
    </rPh>
    <phoneticPr fontId="1"/>
  </si>
  <si>
    <t>子供人数</t>
    <rPh sb="0" eb="2">
      <t>コドモ</t>
    </rPh>
    <rPh sb="2" eb="4">
      <t>ニンズウ</t>
    </rPh>
    <phoneticPr fontId="1"/>
  </si>
  <si>
    <t>高校生以下↓</t>
    <rPh sb="0" eb="3">
      <t>コウコウセイ</t>
    </rPh>
    <rPh sb="3" eb="5">
      <t>イカ</t>
    </rPh>
    <phoneticPr fontId="1"/>
  </si>
  <si>
    <t>大人人数</t>
    <rPh sb="0" eb="2">
      <t>オトナ</t>
    </rPh>
    <rPh sb="2" eb="4">
      <t>ニンズウ</t>
    </rPh>
    <phoneticPr fontId="1"/>
  </si>
  <si>
    <t>①中学生以下の部  決勝トーナメント １～３位には賞状と賞品(または盾) を、3,4位トーナメント1,2位には図書券を贈ります。</t>
    <rPh sb="28" eb="30">
      <t>ショウヒン</t>
    </rPh>
    <rPh sb="34" eb="35">
      <t>タテ</t>
    </rPh>
    <phoneticPr fontId="1"/>
  </si>
  <si>
    <r>
      <t xml:space="preserve">今年度より初心者の方に、気軽に参加して頂けるようにエンジョイの部 (男女区別無し)を設けました。なお、新型コロナウイルス感染症の拡大が収まらない場合は、大会開催を中止する場合がありますのでご了承ください。その際は協会ホームページに掲示します。(ホームページは「亀岡市卓球協会」←検索)
</t>
    </r>
    <r>
      <rPr>
        <sz val="11"/>
        <rFont val="Yu Gothic"/>
        <family val="3"/>
        <charset val="128"/>
        <scheme val="minor"/>
      </rPr>
      <t>なお、本大会は無観客とし入場は選手、運営スタッフ、生徒児童引率者のみとします。</t>
    </r>
    <phoneticPr fontId="1"/>
  </si>
  <si>
    <t>亀岡市卓球協会員及び亀岡市/南丹市/京丹波町に在住･在勤･在学者</t>
    <rPh sb="12" eb="13">
      <t>シ</t>
    </rPh>
    <phoneticPr fontId="1"/>
  </si>
  <si>
    <t>団体戦の参加費は、チーム内の一番高い人の参加費区分になります。</t>
  </si>
  <si>
    <t>団体戦</t>
    <rPh sb="0" eb="2">
      <t>ダンタイ</t>
    </rPh>
    <rPh sb="2" eb="3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</si>
</sst>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yyyy&quot;年&quot;m&quot;月&quot;d&quot;日&quot;;@"/>
    <numFmt numFmtId="177" formatCode="[$-409]h:mm\ AM/PM;@"/>
    <numFmt numFmtId="178" formatCode="m&quot;月&quot;d&quot;日&quot;;@"/>
    <numFmt numFmtId="179" formatCode="#,##0&quot;円&quot;"/>
  </numFmts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u/>
      <sz val="11"/>
      <name val="Yu Gothic"/>
      <family val="2"/>
      <scheme val="minor"/>
    </font>
    <font>
      <u/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u/>
      <sz val="14"/>
      <name val="Yu Gothic"/>
      <family val="2"/>
      <scheme val="minor"/>
    </font>
    <font>
      <sz val="11"/>
      <name val="游ゴシック"/>
      <family val="2"/>
      <charset val="128"/>
    </font>
    <font>
      <sz val="16"/>
      <name val="Yu Gothic"/>
      <family val="2"/>
      <scheme val="minor"/>
    </font>
    <font>
      <sz val="8"/>
      <name val="Yu Gothic"/>
      <family val="2"/>
      <scheme val="minor"/>
    </font>
    <font>
      <sz val="12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/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/>
    <xf numFmtId="0" fontId="8" fillId="0" borderId="0" xfId="0" applyFont="1"/>
    <xf numFmtId="0" fontId="6" fillId="0" borderId="0" xfId="0" applyFont="1" applyBorder="1" applyAlignment="1"/>
    <xf numFmtId="5" fontId="6" fillId="0" borderId="0" xfId="0" applyNumberFormat="1" applyFont="1" applyBorder="1" applyAlignment="1"/>
    <xf numFmtId="0" fontId="6" fillId="0" borderId="0" xfId="0" applyFont="1" applyBorder="1"/>
    <xf numFmtId="178" fontId="6" fillId="0" borderId="0" xfId="0" applyNumberFormat="1" applyFont="1" applyAlignment="1">
      <alignment wrapText="1"/>
    </xf>
    <xf numFmtId="56" fontId="6" fillId="0" borderId="0" xfId="0" applyNumberFormat="1" applyFont="1" applyAlignment="1"/>
    <xf numFmtId="0" fontId="6" fillId="0" borderId="0" xfId="0" applyFont="1" applyFill="1"/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9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11" fillId="0" borderId="0" xfId="0" applyFont="1"/>
    <xf numFmtId="0" fontId="6" fillId="0" borderId="4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5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9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03CF-5E9B-452A-A0BB-3796CE194691}">
  <dimension ref="A1:AN90"/>
  <sheetViews>
    <sheetView showZeros="0" tabSelected="1" zoomScaleNormal="100" workbookViewId="0">
      <selection activeCell="E13" sqref="E13"/>
    </sheetView>
  </sheetViews>
  <sheetFormatPr defaultColWidth="3.875" defaultRowHeight="18.75"/>
  <cols>
    <col min="1" max="3" width="3.875" style="1"/>
    <col min="4" max="4" width="3.875" style="1" customWidth="1"/>
    <col min="5" max="5" width="4" style="1" customWidth="1"/>
    <col min="6" max="6" width="4" style="1" bestFit="1" customWidth="1"/>
    <col min="7" max="33" width="3.875" style="1"/>
    <col min="34" max="34" width="3.875" style="1" customWidth="1"/>
    <col min="35" max="16384" width="3.875" style="1"/>
  </cols>
  <sheetData>
    <row r="1" spans="1:37">
      <c r="A1" s="58" t="s">
        <v>10</v>
      </c>
      <c r="B1" s="59"/>
      <c r="U1" s="2" t="str">
        <f>AH3</f>
        <v>2021年4月吉日</v>
      </c>
    </row>
    <row r="2" spans="1:37">
      <c r="U2" s="60" t="s">
        <v>7</v>
      </c>
      <c r="V2" s="60"/>
      <c r="W2" s="60"/>
      <c r="X2" s="60"/>
    </row>
    <row r="3" spans="1:37">
      <c r="U3" s="60" t="s">
        <v>8</v>
      </c>
      <c r="V3" s="60"/>
      <c r="W3" s="60"/>
      <c r="X3" s="60"/>
      <c r="AD3" s="1" t="s">
        <v>19</v>
      </c>
      <c r="AH3" s="1" t="s">
        <v>9</v>
      </c>
    </row>
    <row r="4" spans="1:37" ht="24">
      <c r="J4" s="3" t="str">
        <f>E12&amp;"のご案内"</f>
        <v>第41市民卓球大会のご案内</v>
      </c>
      <c r="AD4" s="1" t="s">
        <v>13</v>
      </c>
      <c r="AH4" s="1" t="s">
        <v>12</v>
      </c>
    </row>
    <row r="5" spans="1:37">
      <c r="AD5" s="1" t="s">
        <v>11</v>
      </c>
      <c r="AH5" s="1">
        <v>41</v>
      </c>
    </row>
    <row r="6" spans="1:37" ht="18.75" customHeight="1">
      <c r="A6" s="1" t="str">
        <f>"  "&amp;E12&amp;"を、下記の要領で開催致します。"</f>
        <v xml:space="preserve">  第41市民卓球大会を、下記の要領で開催致します。</v>
      </c>
      <c r="AD6" s="1" t="s">
        <v>22</v>
      </c>
      <c r="AH6" s="61">
        <v>44335</v>
      </c>
      <c r="AI6" s="61"/>
      <c r="AJ6" s="61"/>
      <c r="AK6" s="61"/>
    </row>
    <row r="7" spans="1:37" ht="18.75" customHeight="1">
      <c r="A7" s="35" t="s">
        <v>97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AD7" s="1" t="s">
        <v>55</v>
      </c>
      <c r="AH7" s="61">
        <v>44346</v>
      </c>
      <c r="AI7" s="61"/>
      <c r="AJ7" s="61"/>
      <c r="AK7" s="61"/>
    </row>
    <row r="8" spans="1:3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AD8" s="1" t="s">
        <v>14</v>
      </c>
      <c r="AH8" s="61">
        <v>44353</v>
      </c>
      <c r="AI8" s="61"/>
      <c r="AJ8" s="61"/>
      <c r="AK8" s="61"/>
    </row>
    <row r="9" spans="1:37" ht="18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AD9" s="1" t="s">
        <v>15</v>
      </c>
      <c r="AH9" s="62" t="s">
        <v>76</v>
      </c>
      <c r="AI9" s="62"/>
      <c r="AJ9" s="62"/>
    </row>
    <row r="10" spans="1:37" s="4" customForma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AD10" s="1" t="s">
        <v>18</v>
      </c>
      <c r="AE10" s="1"/>
      <c r="AF10" s="1"/>
      <c r="AG10" s="1"/>
      <c r="AH10" s="1" t="s">
        <v>17</v>
      </c>
      <c r="AI10" s="1"/>
      <c r="AJ10" s="1"/>
      <c r="AK10" s="1"/>
    </row>
    <row r="11" spans="1:37">
      <c r="J11" s="5" t="s">
        <v>0</v>
      </c>
      <c r="AD11" s="1" t="s">
        <v>100</v>
      </c>
      <c r="AH11" s="1" t="s">
        <v>99</v>
      </c>
    </row>
    <row r="12" spans="1:37">
      <c r="A12" s="6" t="str">
        <f>IF(B12="","",COUNTA(B$12:B12)&amp;".")</f>
        <v>1.</v>
      </c>
      <c r="B12" s="1" t="s">
        <v>60</v>
      </c>
      <c r="E12" s="1" t="str">
        <f>"第"&amp;AH5&amp;AH4</f>
        <v>第41市民卓球大会</v>
      </c>
    </row>
    <row r="13" spans="1:37">
      <c r="A13" s="6" t="str">
        <f>IF(B13="","",COUNTA(B$12:B13)&amp;".")</f>
        <v>2.</v>
      </c>
      <c r="B13" s="1" t="s">
        <v>61</v>
      </c>
      <c r="E13" s="1" t="s">
        <v>98</v>
      </c>
    </row>
    <row r="14" spans="1:37">
      <c r="A14" s="6" t="str">
        <f>IF(B14="","",COUNTA(B$12:B14)&amp;".")</f>
        <v>3.</v>
      </c>
      <c r="B14" s="1" t="s">
        <v>62</v>
      </c>
      <c r="E14" s="36">
        <f>AH8</f>
        <v>44353</v>
      </c>
      <c r="F14" s="36"/>
      <c r="G14" s="36"/>
      <c r="H14" s="36"/>
      <c r="I14" s="7" t="str">
        <f>"("&amp;TEXT(E14,"aaa")&amp;")"</f>
        <v>(日)</v>
      </c>
      <c r="J14" s="7"/>
      <c r="K14" s="63" t="str">
        <f>AH9</f>
        <v>午前9:30</v>
      </c>
      <c r="L14" s="63"/>
      <c r="M14" s="63"/>
      <c r="N14" s="1" t="s">
        <v>16</v>
      </c>
    </row>
    <row r="15" spans="1:37">
      <c r="A15" s="6" t="str">
        <f>IF(B15="","",COUNTA(B$12:B15)&amp;".")</f>
        <v>4.</v>
      </c>
      <c r="B15" s="1" t="s">
        <v>63</v>
      </c>
      <c r="E15" s="1" t="str">
        <f>AH10</f>
        <v>亀岡運動公園体育館・大フロア    （TEL 0771-25-0372）</v>
      </c>
    </row>
    <row r="16" spans="1:37">
      <c r="A16" s="6" t="str">
        <f>IF(B16="","",COUNTA(B$12:B16)&amp;".")</f>
        <v>5.</v>
      </c>
      <c r="B16" s="1" t="s">
        <v>64</v>
      </c>
      <c r="E16" s="1" t="s">
        <v>74</v>
      </c>
    </row>
    <row r="17" spans="1:40">
      <c r="A17" s="6" t="str">
        <f>IF(B17="","",COUNTA(B$12:B17)&amp;".")</f>
        <v/>
      </c>
      <c r="E17" s="1" t="s">
        <v>75</v>
      </c>
    </row>
    <row r="18" spans="1:40">
      <c r="A18" s="6" t="str">
        <f>IF(B18="","",COUNTA(B$12:B18)&amp;".")</f>
        <v/>
      </c>
      <c r="E18" s="1" t="s">
        <v>1</v>
      </c>
    </row>
    <row r="19" spans="1:40">
      <c r="A19" s="6" t="str">
        <f>IF(B19="","",COUNTA(B$12:B19)&amp;".")</f>
        <v/>
      </c>
      <c r="E19" s="1" t="s">
        <v>2</v>
      </c>
      <c r="AH19" s="8"/>
    </row>
    <row r="20" spans="1:40">
      <c r="A20" s="6" t="str">
        <f>IF(B20="","",COUNTA(B$12:B20)&amp;".")</f>
        <v/>
      </c>
      <c r="E20" s="1" t="s">
        <v>3</v>
      </c>
    </row>
    <row r="21" spans="1:40">
      <c r="A21" s="6" t="str">
        <f>IF(B21="","",COUNTA(B$12:B21)&amp;".")</f>
        <v/>
      </c>
      <c r="E21" s="1" t="s">
        <v>58</v>
      </c>
    </row>
    <row r="22" spans="1:40">
      <c r="A22" s="6" t="str">
        <f>IF(B22="","",COUNTA(B$12:B22)&amp;".")</f>
        <v/>
      </c>
      <c r="E22" s="1" t="s">
        <v>59</v>
      </c>
    </row>
    <row r="23" spans="1:40">
      <c r="A23" s="6" t="str">
        <f>IF(B23="","",COUNTA(B$12:B23)&amp;".")</f>
        <v>6.</v>
      </c>
      <c r="B23" s="1" t="s">
        <v>71</v>
      </c>
      <c r="E23" s="1" t="s">
        <v>72</v>
      </c>
    </row>
    <row r="24" spans="1:40">
      <c r="A24" s="6" t="str">
        <f>IF(B24="","",COUNTA(B$12:B24)&amp;".")</f>
        <v/>
      </c>
      <c r="L24" s="1" t="s">
        <v>77</v>
      </c>
    </row>
    <row r="25" spans="1:40">
      <c r="A25" s="6" t="str">
        <f>IF(B25="","",COUNTA(B$12:B25)&amp;".")</f>
        <v/>
      </c>
      <c r="E25" s="1" t="s">
        <v>78</v>
      </c>
    </row>
    <row r="26" spans="1:40">
      <c r="A26" s="6" t="str">
        <f>IF(B26="","",COUNTA(B$12:B26)&amp;".")</f>
        <v/>
      </c>
      <c r="E26" s="1" t="s">
        <v>73</v>
      </c>
    </row>
    <row r="27" spans="1:40">
      <c r="A27" s="6" t="str">
        <f>IF(B27="","",COUNTA(B$12:B27)&amp;".")</f>
        <v>7.</v>
      </c>
      <c r="B27" s="1" t="s">
        <v>65</v>
      </c>
      <c r="E27" s="9" t="s">
        <v>57</v>
      </c>
      <c r="F27" s="9"/>
      <c r="G27" s="10"/>
      <c r="H27" s="10"/>
      <c r="I27" s="9"/>
      <c r="J27" s="11"/>
      <c r="K27" s="11"/>
      <c r="L27" s="11"/>
      <c r="M27" s="9"/>
      <c r="N27" s="9"/>
      <c r="O27" s="9"/>
      <c r="P27" s="9"/>
      <c r="Q27" s="9"/>
      <c r="R27" s="10"/>
      <c r="S27" s="10"/>
      <c r="AM27" s="56"/>
      <c r="AN27" s="56"/>
    </row>
    <row r="28" spans="1:40" ht="18.75" customHeight="1">
      <c r="A28" s="6" t="str">
        <f>IF(B28="","",COUNTA(B$12:B28)&amp;".")</f>
        <v/>
      </c>
      <c r="E28" s="57" t="str">
        <f>"※今年度は当日受付払いとします。なお、組み合わせ確定("&amp;MONTH(AH7)&amp;"月"&amp;DAY(AH7)&amp;"日)以降の棄権・キャンセルは参加費を請求します。"</f>
        <v>※今年度は当日受付払いとします。なお、組み合わせ確定(5月30日)以降の棄権・キャンセルは参加費を請求します。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AM28" s="56"/>
      <c r="AN28" s="56"/>
    </row>
    <row r="29" spans="1:40" ht="18.75" customHeight="1">
      <c r="A29" s="6" t="str">
        <f>IF(B29="","",COUNTA(B$12:B29)&amp;".")</f>
        <v/>
      </c>
      <c r="C29" s="12"/>
      <c r="D29" s="12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AM29" s="56"/>
      <c r="AN29" s="56"/>
    </row>
    <row r="30" spans="1:40" ht="18.75" customHeight="1">
      <c r="A30" s="6" t="str">
        <f>IF(B30="","",COUNTA(B$12:B30)&amp;".")</f>
        <v>8.</v>
      </c>
      <c r="B30" s="1" t="s">
        <v>66</v>
      </c>
      <c r="E30" s="35" t="s">
        <v>96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40">
      <c r="A31" s="6" t="str">
        <f>IF(B31="","",COUNTA(B$12:B31)&amp;".")</f>
        <v/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40" ht="18.75" customHeight="1">
      <c r="A32" s="6" t="str">
        <f>IF(B32="","",COUNTA(B$12:B32)&amp;".")</f>
        <v/>
      </c>
      <c r="E32" s="35" t="s">
        <v>56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37">
      <c r="A33" s="6" t="str">
        <f>IF(B33="","",COUNTA(B$12:B33)&amp;".")</f>
        <v/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37">
      <c r="A34" s="6" t="str">
        <f>IF(B34="","",COUNTA(B$12:B34)&amp;".")</f>
        <v>9.</v>
      </c>
      <c r="B34" s="1" t="s">
        <v>67</v>
      </c>
      <c r="E34" s="1" t="s">
        <v>79</v>
      </c>
    </row>
    <row r="35" spans="1:37">
      <c r="A35" s="6" t="str">
        <f>IF(B35="","",COUNTA(B$12:B35)&amp;".")</f>
        <v/>
      </c>
      <c r="F35" s="1" t="s">
        <v>53</v>
      </c>
    </row>
    <row r="36" spans="1:37">
      <c r="A36" s="6" t="str">
        <f>IF(B36="","",COUNTA(B$12:B45)&amp;".")</f>
        <v/>
      </c>
      <c r="C36" s="12"/>
      <c r="D36" s="12"/>
      <c r="E36" s="12"/>
      <c r="F36" s="1" t="s">
        <v>83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AK36" s="13"/>
    </row>
    <row r="37" spans="1:37">
      <c r="A37" s="6" t="str">
        <f>IF(B37="","",COUNTA(B$12:B37)&amp;".")</f>
        <v/>
      </c>
      <c r="E37" s="1" t="s">
        <v>84</v>
      </c>
    </row>
    <row r="38" spans="1:37">
      <c r="A38" s="6" t="str">
        <f>IF(B38="","",COUNTA(B$12:B38)&amp;".")</f>
        <v/>
      </c>
      <c r="F38" s="1" t="s">
        <v>20</v>
      </c>
    </row>
    <row r="39" spans="1:37">
      <c r="A39" s="6" t="str">
        <f>IF(B39="","",COUNTA(B$12:B39)&amp;".")</f>
        <v/>
      </c>
      <c r="F39" s="1" t="s">
        <v>85</v>
      </c>
      <c r="O39" s="14"/>
    </row>
    <row r="40" spans="1:37">
      <c r="A40" s="6" t="str">
        <f>IF(B40="","",COUNTA(B$12:B40)&amp;".")</f>
        <v>10.</v>
      </c>
      <c r="B40" s="1" t="s">
        <v>68</v>
      </c>
      <c r="E40" s="1" t="s">
        <v>21</v>
      </c>
    </row>
    <row r="41" spans="1:37">
      <c r="A41" s="6" t="str">
        <f>IF(B41="","",COUNTA(B$12:B41)&amp;".")</f>
        <v>11.</v>
      </c>
      <c r="B41" s="1" t="s">
        <v>69</v>
      </c>
      <c r="E41" s="36">
        <f>AH6</f>
        <v>44335</v>
      </c>
      <c r="F41" s="36"/>
      <c r="G41" s="36"/>
      <c r="H41" s="36"/>
      <c r="I41" s="7" t="str">
        <f>"("&amp;TEXT(E41,"aaa")&amp;")"</f>
        <v>(水)</v>
      </c>
      <c r="J41" s="1" t="s">
        <v>30</v>
      </c>
      <c r="N41" s="2" t="s">
        <v>23</v>
      </c>
    </row>
    <row r="42" spans="1:37">
      <c r="A42" s="6" t="str">
        <f>IF(B42="","",COUNTA(B$12:B42)&amp;".")</f>
        <v>12.</v>
      </c>
      <c r="B42" s="1" t="s">
        <v>70</v>
      </c>
      <c r="E42" s="1" t="s">
        <v>54</v>
      </c>
    </row>
    <row r="43" spans="1:37">
      <c r="A43" s="6" t="str">
        <f>IF(B43="","",COUNTA(B$12:B43)&amp;".")</f>
        <v/>
      </c>
      <c r="E43" s="1" t="s">
        <v>24</v>
      </c>
    </row>
    <row r="44" spans="1:37">
      <c r="A44" s="6" t="str">
        <f>IF(B44="","",COUNTA(B$12:B44)&amp;".")</f>
        <v/>
      </c>
      <c r="E44" s="1" t="s">
        <v>25</v>
      </c>
    </row>
    <row r="45" spans="1:37">
      <c r="A45" s="6" t="str">
        <f>IF(B45="","",COUNTA(B$12:B45)&amp;".")</f>
        <v/>
      </c>
      <c r="E45" s="1" t="s">
        <v>26</v>
      </c>
      <c r="W45" s="15" t="s">
        <v>27</v>
      </c>
    </row>
    <row r="46" spans="1:37" ht="27" customHeight="1">
      <c r="C46" s="11"/>
      <c r="D46" s="11"/>
      <c r="E46" s="11"/>
      <c r="F46" s="16" t="str">
        <f>E12&amp;"参加申込書"</f>
        <v>第41市民卓球大会参加申込書</v>
      </c>
      <c r="G46" s="17"/>
      <c r="H46" s="17"/>
      <c r="I46" s="17"/>
      <c r="J46" s="17"/>
      <c r="K46" s="17"/>
      <c r="L46" s="17"/>
      <c r="M46" s="11"/>
      <c r="N46" s="11"/>
      <c r="O46" s="37">
        <f>AH8</f>
        <v>44353</v>
      </c>
      <c r="P46" s="37"/>
      <c r="Q46" s="2" t="str">
        <f>"("&amp;TEXT(O46,"aaa")&amp;")"</f>
        <v>(日)</v>
      </c>
      <c r="R46" s="9" t="s">
        <v>28</v>
      </c>
      <c r="T46" s="37">
        <f>AH6</f>
        <v>44335</v>
      </c>
      <c r="U46" s="37"/>
      <c r="V46" s="4" t="str">
        <f>"("&amp;TEXT(T46,"aaa")&amp;")"</f>
        <v>(水)</v>
      </c>
      <c r="W46" s="9" t="s">
        <v>29</v>
      </c>
    </row>
    <row r="47" spans="1:37" ht="15" customHeight="1">
      <c r="B47" s="15"/>
      <c r="C47" s="18"/>
      <c r="D47" s="18"/>
      <c r="E47" s="18"/>
      <c r="F47" s="18"/>
      <c r="G47" s="18"/>
      <c r="H47" s="18"/>
      <c r="I47" s="18"/>
      <c r="J47" s="18"/>
      <c r="M47" s="15"/>
      <c r="N47" s="18"/>
      <c r="O47" s="18"/>
      <c r="P47" s="18"/>
      <c r="Q47" s="18"/>
      <c r="R47" s="19"/>
      <c r="S47" s="20"/>
      <c r="T47" s="20"/>
      <c r="U47" s="20"/>
      <c r="V47" s="20"/>
      <c r="W47" s="20"/>
      <c r="X47" s="11"/>
    </row>
    <row r="48" spans="1:37" s="22" customFormat="1" ht="33.75" customHeight="1">
      <c r="A48" s="52" t="s">
        <v>31</v>
      </c>
      <c r="B48" s="52"/>
      <c r="C48" s="47"/>
      <c r="D48" s="48"/>
      <c r="E48" s="48"/>
      <c r="F48" s="48"/>
      <c r="G48" s="48"/>
      <c r="H48" s="48"/>
      <c r="I48" s="48"/>
      <c r="J48" s="49"/>
      <c r="K48" s="21"/>
      <c r="M48" s="23" t="s">
        <v>32</v>
      </c>
      <c r="N48" s="47"/>
      <c r="O48" s="48"/>
      <c r="P48" s="48"/>
      <c r="Q48" s="48"/>
      <c r="R48" s="49"/>
      <c r="S48" s="24" t="s">
        <v>35</v>
      </c>
      <c r="T48" s="47"/>
      <c r="U48" s="48"/>
      <c r="V48" s="48"/>
      <c r="W48" s="48"/>
      <c r="X48" s="49"/>
      <c r="Y48" s="21"/>
    </row>
    <row r="49" spans="1:25" ht="3" customHeight="1">
      <c r="B49" s="15"/>
      <c r="C49" s="25"/>
      <c r="D49" s="18"/>
      <c r="E49" s="18"/>
      <c r="F49" s="18"/>
      <c r="G49" s="18"/>
      <c r="H49" s="18"/>
      <c r="I49" s="18"/>
      <c r="J49" s="18"/>
      <c r="M49" s="15"/>
      <c r="N49" s="18"/>
      <c r="O49" s="18"/>
      <c r="P49" s="18"/>
      <c r="Q49" s="18"/>
      <c r="R49" s="19"/>
      <c r="S49" s="20"/>
      <c r="T49" s="20"/>
      <c r="U49" s="20"/>
      <c r="V49" s="20"/>
      <c r="W49" s="20"/>
      <c r="X49" s="11"/>
    </row>
    <row r="50" spans="1:25" s="22" customFormat="1" ht="33.75" customHeight="1">
      <c r="A50" s="51" t="s">
        <v>34</v>
      </c>
      <c r="B50" s="52"/>
      <c r="C50" s="26" t="s">
        <v>33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  <c r="Y50" s="21"/>
    </row>
    <row r="51" spans="1:25" ht="3" customHeight="1">
      <c r="N51" s="11"/>
      <c r="R51" s="11"/>
      <c r="T51" s="11"/>
      <c r="X51" s="11"/>
    </row>
    <row r="52" spans="1:25" s="22" customFormat="1" ht="33.75" customHeight="1">
      <c r="M52" s="23" t="s">
        <v>36</v>
      </c>
      <c r="N52" s="47"/>
      <c r="O52" s="48"/>
      <c r="P52" s="48"/>
      <c r="Q52" s="48"/>
      <c r="R52" s="49"/>
      <c r="S52" s="24" t="s">
        <v>35</v>
      </c>
      <c r="T52" s="47"/>
      <c r="U52" s="48"/>
      <c r="V52" s="48"/>
      <c r="W52" s="48"/>
      <c r="X52" s="49"/>
      <c r="Y52" s="21"/>
    </row>
    <row r="53" spans="1:25" ht="2.25" customHeight="1">
      <c r="N53" s="11"/>
      <c r="R53" s="11"/>
      <c r="T53" s="11"/>
      <c r="X53" s="11"/>
    </row>
    <row r="54" spans="1:25">
      <c r="C54" s="1" t="s">
        <v>81</v>
      </c>
    </row>
    <row r="55" spans="1:25">
      <c r="C55" s="1" t="s">
        <v>5</v>
      </c>
    </row>
    <row r="56" spans="1:25">
      <c r="C56" s="1" t="s">
        <v>40</v>
      </c>
    </row>
    <row r="57" spans="1:25" s="22" customFormat="1" ht="12.75" customHeight="1">
      <c r="A57" s="53"/>
      <c r="B57" s="54" t="s">
        <v>38</v>
      </c>
      <c r="C57" s="54"/>
      <c r="D57" s="54"/>
      <c r="E57" s="54"/>
      <c r="F57" s="54"/>
      <c r="G57" s="53" t="s">
        <v>37</v>
      </c>
      <c r="H57" s="53"/>
      <c r="I57" s="53" t="s">
        <v>4</v>
      </c>
      <c r="J57" s="53"/>
      <c r="K57" s="55" t="s">
        <v>41</v>
      </c>
      <c r="L57" s="47"/>
      <c r="M57" s="69"/>
      <c r="N57" s="54" t="s">
        <v>38</v>
      </c>
      <c r="O57" s="54"/>
      <c r="P57" s="54"/>
      <c r="Q57" s="54"/>
      <c r="R57" s="54"/>
      <c r="S57" s="53" t="s">
        <v>37</v>
      </c>
      <c r="T57" s="53"/>
      <c r="U57" s="53" t="s">
        <v>4</v>
      </c>
      <c r="V57" s="53"/>
      <c r="W57" s="55" t="s">
        <v>41</v>
      </c>
      <c r="X57" s="53"/>
    </row>
    <row r="58" spans="1:25" s="22" customFormat="1" ht="21.75" customHeight="1">
      <c r="A58" s="53"/>
      <c r="B58" s="50" t="s">
        <v>39</v>
      </c>
      <c r="C58" s="50"/>
      <c r="D58" s="50"/>
      <c r="E58" s="50"/>
      <c r="F58" s="50"/>
      <c r="G58" s="53"/>
      <c r="H58" s="53"/>
      <c r="I58" s="53"/>
      <c r="J58" s="53"/>
      <c r="K58" s="53"/>
      <c r="L58" s="47"/>
      <c r="M58" s="69"/>
      <c r="N58" s="50" t="s">
        <v>39</v>
      </c>
      <c r="O58" s="50"/>
      <c r="P58" s="50"/>
      <c r="Q58" s="50"/>
      <c r="R58" s="50"/>
      <c r="S58" s="53"/>
      <c r="T58" s="53"/>
      <c r="U58" s="53"/>
      <c r="V58" s="53"/>
      <c r="W58" s="53"/>
      <c r="X58" s="53"/>
    </row>
    <row r="59" spans="1:25" s="22" customFormat="1" ht="12.75" customHeight="1">
      <c r="A59" s="53">
        <v>1</v>
      </c>
      <c r="B59" s="64"/>
      <c r="C59" s="64"/>
      <c r="D59" s="64"/>
      <c r="E59" s="64"/>
      <c r="F59" s="64"/>
      <c r="G59" s="65"/>
      <c r="H59" s="66"/>
      <c r="I59" s="66"/>
      <c r="J59" s="66"/>
      <c r="K59" s="67"/>
      <c r="L59" s="68"/>
      <c r="M59" s="69">
        <v>11</v>
      </c>
      <c r="N59" s="64"/>
      <c r="O59" s="64"/>
      <c r="P59" s="64"/>
      <c r="Q59" s="64"/>
      <c r="R59" s="64"/>
      <c r="S59" s="65"/>
      <c r="T59" s="66"/>
      <c r="U59" s="66"/>
      <c r="V59" s="66"/>
      <c r="W59" s="67"/>
      <c r="X59" s="67"/>
    </row>
    <row r="60" spans="1:25" s="22" customFormat="1" ht="21.75" customHeight="1">
      <c r="A60" s="53"/>
      <c r="B60" s="38"/>
      <c r="C60" s="38"/>
      <c r="D60" s="38"/>
      <c r="E60" s="38"/>
      <c r="F60" s="38"/>
      <c r="G60" s="66"/>
      <c r="H60" s="66"/>
      <c r="I60" s="66"/>
      <c r="J60" s="66"/>
      <c r="K60" s="67"/>
      <c r="L60" s="68"/>
      <c r="M60" s="69"/>
      <c r="N60" s="38"/>
      <c r="O60" s="38"/>
      <c r="P60" s="38"/>
      <c r="Q60" s="38"/>
      <c r="R60" s="38"/>
      <c r="S60" s="66"/>
      <c r="T60" s="66"/>
      <c r="U60" s="66"/>
      <c r="V60" s="66"/>
      <c r="W60" s="67"/>
      <c r="X60" s="67"/>
    </row>
    <row r="61" spans="1:25" s="22" customFormat="1" ht="12.75" customHeight="1">
      <c r="A61" s="53">
        <v>2</v>
      </c>
      <c r="B61" s="64"/>
      <c r="C61" s="64"/>
      <c r="D61" s="64"/>
      <c r="E61" s="64"/>
      <c r="F61" s="64"/>
      <c r="G61" s="65"/>
      <c r="H61" s="66"/>
      <c r="I61" s="66"/>
      <c r="J61" s="66"/>
      <c r="K61" s="67"/>
      <c r="L61" s="68"/>
      <c r="M61" s="69">
        <v>12</v>
      </c>
      <c r="N61" s="64"/>
      <c r="O61" s="64"/>
      <c r="P61" s="64"/>
      <c r="Q61" s="64"/>
      <c r="R61" s="64"/>
      <c r="S61" s="65"/>
      <c r="T61" s="66"/>
      <c r="U61" s="66"/>
      <c r="V61" s="66"/>
      <c r="W61" s="67"/>
      <c r="X61" s="67"/>
    </row>
    <row r="62" spans="1:25" s="22" customFormat="1" ht="21.75" customHeight="1">
      <c r="A62" s="53"/>
      <c r="B62" s="38"/>
      <c r="C62" s="38"/>
      <c r="D62" s="38"/>
      <c r="E62" s="38"/>
      <c r="F62" s="38"/>
      <c r="G62" s="66"/>
      <c r="H62" s="66"/>
      <c r="I62" s="66"/>
      <c r="J62" s="66"/>
      <c r="K62" s="67"/>
      <c r="L62" s="68"/>
      <c r="M62" s="69"/>
      <c r="N62" s="38"/>
      <c r="O62" s="38"/>
      <c r="P62" s="38"/>
      <c r="Q62" s="38"/>
      <c r="R62" s="38"/>
      <c r="S62" s="66"/>
      <c r="T62" s="66"/>
      <c r="U62" s="66"/>
      <c r="V62" s="66"/>
      <c r="W62" s="67"/>
      <c r="X62" s="67"/>
    </row>
    <row r="63" spans="1:25" s="22" customFormat="1" ht="12.75" customHeight="1">
      <c r="A63" s="53">
        <v>3</v>
      </c>
      <c r="B63" s="64"/>
      <c r="C63" s="64"/>
      <c r="D63" s="64"/>
      <c r="E63" s="64"/>
      <c r="F63" s="64"/>
      <c r="G63" s="65"/>
      <c r="H63" s="66"/>
      <c r="I63" s="66"/>
      <c r="J63" s="66"/>
      <c r="K63" s="67"/>
      <c r="L63" s="68"/>
      <c r="M63" s="69">
        <v>13</v>
      </c>
      <c r="N63" s="64"/>
      <c r="O63" s="64"/>
      <c r="P63" s="64"/>
      <c r="Q63" s="64"/>
      <c r="R63" s="64"/>
      <c r="S63" s="65"/>
      <c r="T63" s="66"/>
      <c r="U63" s="66"/>
      <c r="V63" s="66"/>
      <c r="W63" s="67"/>
      <c r="X63" s="67"/>
    </row>
    <row r="64" spans="1:25" s="22" customFormat="1" ht="21.75" customHeight="1">
      <c r="A64" s="53"/>
      <c r="B64" s="38"/>
      <c r="C64" s="38"/>
      <c r="D64" s="38"/>
      <c r="E64" s="38"/>
      <c r="F64" s="38"/>
      <c r="G64" s="66"/>
      <c r="H64" s="66"/>
      <c r="I64" s="66"/>
      <c r="J64" s="66"/>
      <c r="K64" s="67"/>
      <c r="L64" s="68"/>
      <c r="M64" s="69"/>
      <c r="N64" s="38"/>
      <c r="O64" s="38"/>
      <c r="P64" s="38"/>
      <c r="Q64" s="38"/>
      <c r="R64" s="38"/>
      <c r="S64" s="66"/>
      <c r="T64" s="66"/>
      <c r="U64" s="66"/>
      <c r="V64" s="66"/>
      <c r="W64" s="67"/>
      <c r="X64" s="67"/>
    </row>
    <row r="65" spans="1:24" s="22" customFormat="1" ht="12.75" customHeight="1">
      <c r="A65" s="53">
        <v>4</v>
      </c>
      <c r="B65" s="64"/>
      <c r="C65" s="64"/>
      <c r="D65" s="64"/>
      <c r="E65" s="64"/>
      <c r="F65" s="64"/>
      <c r="G65" s="65"/>
      <c r="H65" s="66"/>
      <c r="I65" s="66"/>
      <c r="J65" s="66"/>
      <c r="K65" s="67"/>
      <c r="L65" s="68"/>
      <c r="M65" s="69">
        <v>14</v>
      </c>
      <c r="N65" s="64"/>
      <c r="O65" s="64"/>
      <c r="P65" s="64"/>
      <c r="Q65" s="64"/>
      <c r="R65" s="64"/>
      <c r="S65" s="65"/>
      <c r="T65" s="66"/>
      <c r="U65" s="66"/>
      <c r="V65" s="66"/>
      <c r="W65" s="67"/>
      <c r="X65" s="67"/>
    </row>
    <row r="66" spans="1:24" s="22" customFormat="1" ht="21.75" customHeight="1">
      <c r="A66" s="53"/>
      <c r="B66" s="38"/>
      <c r="C66" s="38"/>
      <c r="D66" s="38"/>
      <c r="E66" s="38"/>
      <c r="F66" s="38"/>
      <c r="G66" s="66"/>
      <c r="H66" s="66"/>
      <c r="I66" s="66"/>
      <c r="J66" s="66"/>
      <c r="K66" s="67"/>
      <c r="L66" s="68"/>
      <c r="M66" s="69"/>
      <c r="N66" s="38"/>
      <c r="O66" s="38"/>
      <c r="P66" s="38"/>
      <c r="Q66" s="38"/>
      <c r="R66" s="38"/>
      <c r="S66" s="66"/>
      <c r="T66" s="66"/>
      <c r="U66" s="66"/>
      <c r="V66" s="66"/>
      <c r="W66" s="67"/>
      <c r="X66" s="67"/>
    </row>
    <row r="67" spans="1:24" s="22" customFormat="1" ht="12.75" customHeight="1">
      <c r="A67" s="53">
        <v>5</v>
      </c>
      <c r="B67" s="64"/>
      <c r="C67" s="64"/>
      <c r="D67" s="64"/>
      <c r="E67" s="64"/>
      <c r="F67" s="64"/>
      <c r="G67" s="65"/>
      <c r="H67" s="66"/>
      <c r="I67" s="66"/>
      <c r="J67" s="66"/>
      <c r="K67" s="67"/>
      <c r="L67" s="68"/>
      <c r="M67" s="69">
        <v>15</v>
      </c>
      <c r="N67" s="64"/>
      <c r="O67" s="64"/>
      <c r="P67" s="64"/>
      <c r="Q67" s="64"/>
      <c r="R67" s="64"/>
      <c r="S67" s="65"/>
      <c r="T67" s="66"/>
      <c r="U67" s="66"/>
      <c r="V67" s="66"/>
      <c r="W67" s="67"/>
      <c r="X67" s="67"/>
    </row>
    <row r="68" spans="1:24" s="22" customFormat="1" ht="21.75" customHeight="1">
      <c r="A68" s="53"/>
      <c r="B68" s="38"/>
      <c r="C68" s="38"/>
      <c r="D68" s="38"/>
      <c r="E68" s="38"/>
      <c r="F68" s="38"/>
      <c r="G68" s="66"/>
      <c r="H68" s="66"/>
      <c r="I68" s="66"/>
      <c r="J68" s="66"/>
      <c r="K68" s="67"/>
      <c r="L68" s="68"/>
      <c r="M68" s="69"/>
      <c r="N68" s="38"/>
      <c r="O68" s="38"/>
      <c r="P68" s="38"/>
      <c r="Q68" s="38"/>
      <c r="R68" s="38"/>
      <c r="S68" s="66"/>
      <c r="T68" s="66"/>
      <c r="U68" s="66"/>
      <c r="V68" s="66"/>
      <c r="W68" s="67"/>
      <c r="X68" s="67"/>
    </row>
    <row r="69" spans="1:24" s="22" customFormat="1" ht="12.75" customHeight="1">
      <c r="A69" s="53">
        <v>6</v>
      </c>
      <c r="B69" s="64"/>
      <c r="C69" s="64"/>
      <c r="D69" s="64"/>
      <c r="E69" s="64"/>
      <c r="F69" s="64"/>
      <c r="G69" s="65"/>
      <c r="H69" s="66"/>
      <c r="I69" s="66"/>
      <c r="J69" s="66"/>
      <c r="K69" s="67"/>
      <c r="L69" s="68"/>
      <c r="M69" s="69">
        <v>16</v>
      </c>
      <c r="N69" s="64"/>
      <c r="O69" s="64"/>
      <c r="P69" s="64"/>
      <c r="Q69" s="64"/>
      <c r="R69" s="64"/>
      <c r="S69" s="65"/>
      <c r="T69" s="66"/>
      <c r="U69" s="66"/>
      <c r="V69" s="66"/>
      <c r="W69" s="67"/>
      <c r="X69" s="67"/>
    </row>
    <row r="70" spans="1:24" s="22" customFormat="1" ht="21.75" customHeight="1">
      <c r="A70" s="53"/>
      <c r="B70" s="38"/>
      <c r="C70" s="38"/>
      <c r="D70" s="38"/>
      <c r="E70" s="38"/>
      <c r="F70" s="38"/>
      <c r="G70" s="66"/>
      <c r="H70" s="66"/>
      <c r="I70" s="66"/>
      <c r="J70" s="66"/>
      <c r="K70" s="67"/>
      <c r="L70" s="68"/>
      <c r="M70" s="69"/>
      <c r="N70" s="38"/>
      <c r="O70" s="38"/>
      <c r="P70" s="38"/>
      <c r="Q70" s="38"/>
      <c r="R70" s="38"/>
      <c r="S70" s="66"/>
      <c r="T70" s="66"/>
      <c r="U70" s="66"/>
      <c r="V70" s="66"/>
      <c r="W70" s="67"/>
      <c r="X70" s="67"/>
    </row>
    <row r="71" spans="1:24" s="22" customFormat="1" ht="12.75" customHeight="1">
      <c r="A71" s="53">
        <v>7</v>
      </c>
      <c r="B71" s="64"/>
      <c r="C71" s="64"/>
      <c r="D71" s="64"/>
      <c r="E71" s="64"/>
      <c r="F71" s="64"/>
      <c r="G71" s="65"/>
      <c r="H71" s="66"/>
      <c r="I71" s="66"/>
      <c r="J71" s="66"/>
      <c r="K71" s="67"/>
      <c r="L71" s="68"/>
      <c r="M71" s="69">
        <v>17</v>
      </c>
      <c r="N71" s="64"/>
      <c r="O71" s="64"/>
      <c r="P71" s="64"/>
      <c r="Q71" s="64"/>
      <c r="R71" s="64"/>
      <c r="S71" s="65"/>
      <c r="T71" s="66"/>
      <c r="U71" s="66"/>
      <c r="V71" s="66"/>
      <c r="W71" s="67"/>
      <c r="X71" s="67"/>
    </row>
    <row r="72" spans="1:24" s="22" customFormat="1" ht="21.75" customHeight="1">
      <c r="A72" s="53"/>
      <c r="B72" s="38"/>
      <c r="C72" s="38"/>
      <c r="D72" s="38"/>
      <c r="E72" s="38"/>
      <c r="F72" s="38"/>
      <c r="G72" s="66"/>
      <c r="H72" s="66"/>
      <c r="I72" s="66"/>
      <c r="J72" s="66"/>
      <c r="K72" s="67"/>
      <c r="L72" s="68"/>
      <c r="M72" s="69"/>
      <c r="N72" s="38"/>
      <c r="O72" s="38"/>
      <c r="P72" s="38"/>
      <c r="Q72" s="38"/>
      <c r="R72" s="38"/>
      <c r="S72" s="66"/>
      <c r="T72" s="66"/>
      <c r="U72" s="66"/>
      <c r="V72" s="66"/>
      <c r="W72" s="67"/>
      <c r="X72" s="67"/>
    </row>
    <row r="73" spans="1:24" s="22" customFormat="1" ht="12.75" customHeight="1">
      <c r="A73" s="53">
        <v>8</v>
      </c>
      <c r="B73" s="64"/>
      <c r="C73" s="64"/>
      <c r="D73" s="64"/>
      <c r="E73" s="64"/>
      <c r="F73" s="64"/>
      <c r="G73" s="65"/>
      <c r="H73" s="66"/>
      <c r="I73" s="66"/>
      <c r="J73" s="66"/>
      <c r="K73" s="67"/>
      <c r="L73" s="68"/>
      <c r="M73" s="69">
        <v>18</v>
      </c>
      <c r="N73" s="64"/>
      <c r="O73" s="64"/>
      <c r="P73" s="64"/>
      <c r="Q73" s="64"/>
      <c r="R73" s="64"/>
      <c r="S73" s="65"/>
      <c r="T73" s="66"/>
      <c r="U73" s="66"/>
      <c r="V73" s="66"/>
      <c r="W73" s="67"/>
      <c r="X73" s="67"/>
    </row>
    <row r="74" spans="1:24" s="22" customFormat="1" ht="21.75" customHeight="1">
      <c r="A74" s="53"/>
      <c r="B74" s="38"/>
      <c r="C74" s="38"/>
      <c r="D74" s="38"/>
      <c r="E74" s="38"/>
      <c r="F74" s="38"/>
      <c r="G74" s="66"/>
      <c r="H74" s="66"/>
      <c r="I74" s="66"/>
      <c r="J74" s="66"/>
      <c r="K74" s="67"/>
      <c r="L74" s="68"/>
      <c r="M74" s="69"/>
      <c r="N74" s="38"/>
      <c r="O74" s="38"/>
      <c r="P74" s="38"/>
      <c r="Q74" s="38"/>
      <c r="R74" s="38"/>
      <c r="S74" s="66"/>
      <c r="T74" s="66"/>
      <c r="U74" s="66"/>
      <c r="V74" s="66"/>
      <c r="W74" s="67"/>
      <c r="X74" s="67"/>
    </row>
    <row r="75" spans="1:24" s="22" customFormat="1" ht="12.75" customHeight="1">
      <c r="A75" s="53">
        <v>9</v>
      </c>
      <c r="B75" s="64"/>
      <c r="C75" s="64"/>
      <c r="D75" s="64"/>
      <c r="E75" s="64"/>
      <c r="F75" s="64"/>
      <c r="G75" s="65"/>
      <c r="H75" s="66"/>
      <c r="I75" s="66"/>
      <c r="J75" s="66"/>
      <c r="K75" s="67"/>
      <c r="L75" s="68"/>
      <c r="M75" s="69">
        <v>19</v>
      </c>
      <c r="N75" s="64"/>
      <c r="O75" s="64"/>
      <c r="P75" s="64"/>
      <c r="Q75" s="64"/>
      <c r="R75" s="64"/>
      <c r="S75" s="65"/>
      <c r="T75" s="66"/>
      <c r="U75" s="66"/>
      <c r="V75" s="66"/>
      <c r="W75" s="67"/>
      <c r="X75" s="67"/>
    </row>
    <row r="76" spans="1:24" s="22" customFormat="1" ht="21.75" customHeight="1">
      <c r="A76" s="53"/>
      <c r="B76" s="38"/>
      <c r="C76" s="38"/>
      <c r="D76" s="38"/>
      <c r="E76" s="38"/>
      <c r="F76" s="38"/>
      <c r="G76" s="66"/>
      <c r="H76" s="66"/>
      <c r="I76" s="66"/>
      <c r="J76" s="66"/>
      <c r="K76" s="67"/>
      <c r="L76" s="68"/>
      <c r="M76" s="69"/>
      <c r="N76" s="38"/>
      <c r="O76" s="38"/>
      <c r="P76" s="38"/>
      <c r="Q76" s="38"/>
      <c r="R76" s="38"/>
      <c r="S76" s="66"/>
      <c r="T76" s="66"/>
      <c r="U76" s="66"/>
      <c r="V76" s="66"/>
      <c r="W76" s="67"/>
      <c r="X76" s="67"/>
    </row>
    <row r="77" spans="1:24" s="22" customFormat="1" ht="12.75" customHeight="1">
      <c r="A77" s="53">
        <v>10</v>
      </c>
      <c r="B77" s="64"/>
      <c r="C77" s="64"/>
      <c r="D77" s="64"/>
      <c r="E77" s="64"/>
      <c r="F77" s="64"/>
      <c r="G77" s="65"/>
      <c r="H77" s="66"/>
      <c r="I77" s="66"/>
      <c r="J77" s="66"/>
      <c r="K77" s="67"/>
      <c r="L77" s="68"/>
      <c r="M77" s="69">
        <v>20</v>
      </c>
      <c r="N77" s="64"/>
      <c r="O77" s="64"/>
      <c r="P77" s="64"/>
      <c r="Q77" s="64"/>
      <c r="R77" s="64"/>
      <c r="S77" s="65"/>
      <c r="T77" s="66"/>
      <c r="U77" s="66"/>
      <c r="V77" s="66"/>
      <c r="W77" s="67"/>
      <c r="X77" s="67"/>
    </row>
    <row r="78" spans="1:24" s="22" customFormat="1" ht="21.75" customHeight="1">
      <c r="A78" s="53"/>
      <c r="B78" s="38"/>
      <c r="C78" s="38"/>
      <c r="D78" s="38"/>
      <c r="E78" s="38"/>
      <c r="F78" s="38"/>
      <c r="G78" s="66"/>
      <c r="H78" s="66"/>
      <c r="I78" s="66"/>
      <c r="J78" s="66"/>
      <c r="K78" s="67"/>
      <c r="L78" s="68"/>
      <c r="M78" s="69"/>
      <c r="N78" s="38"/>
      <c r="O78" s="38"/>
      <c r="P78" s="38"/>
      <c r="Q78" s="38"/>
      <c r="R78" s="38"/>
      <c r="S78" s="66"/>
      <c r="T78" s="66"/>
      <c r="U78" s="66"/>
      <c r="V78" s="66"/>
      <c r="W78" s="67"/>
      <c r="X78" s="67"/>
    </row>
    <row r="79" spans="1:24" ht="21.75" customHeight="1">
      <c r="A79" s="1" t="s">
        <v>6</v>
      </c>
    </row>
    <row r="80" spans="1:24" ht="21.75" customHeight="1">
      <c r="A80" s="27" t="s">
        <v>80</v>
      </c>
      <c r="N80" s="27" t="s">
        <v>89</v>
      </c>
      <c r="U80" s="33" t="s">
        <v>94</v>
      </c>
      <c r="V80" s="34"/>
      <c r="W80" s="34"/>
    </row>
    <row r="81" spans="1:23" ht="21.75" customHeight="1">
      <c r="B81" s="85" t="s">
        <v>47</v>
      </c>
      <c r="C81" s="85"/>
      <c r="D81" s="85"/>
      <c r="E81" s="86" t="s">
        <v>48</v>
      </c>
      <c r="F81" s="87"/>
      <c r="G81" s="88"/>
      <c r="H81" s="86" t="s">
        <v>82</v>
      </c>
      <c r="I81" s="88"/>
      <c r="J81" s="86" t="s">
        <v>49</v>
      </c>
      <c r="K81" s="87"/>
      <c r="L81" s="88"/>
      <c r="O81" s="39" t="s">
        <v>90</v>
      </c>
      <c r="P81" s="40"/>
      <c r="Q81" s="40"/>
      <c r="R81" s="39" t="s">
        <v>95</v>
      </c>
      <c r="S81" s="40"/>
      <c r="T81" s="41"/>
      <c r="U81" s="39" t="s">
        <v>93</v>
      </c>
      <c r="V81" s="40"/>
      <c r="W81" s="41"/>
    </row>
    <row r="82" spans="1:23" ht="21.75" customHeight="1">
      <c r="B82" s="47" t="s">
        <v>42</v>
      </c>
      <c r="C82" s="48"/>
      <c r="D82" s="49"/>
      <c r="E82" s="47"/>
      <c r="F82" s="48"/>
      <c r="G82" s="28" t="s">
        <v>46</v>
      </c>
      <c r="H82" s="70">
        <v>900</v>
      </c>
      <c r="I82" s="71"/>
      <c r="J82" s="70">
        <f>E82*H82</f>
        <v>0</v>
      </c>
      <c r="K82" s="72"/>
      <c r="L82" s="29" t="s">
        <v>52</v>
      </c>
      <c r="O82" s="82" t="s">
        <v>88</v>
      </c>
      <c r="P82" s="83"/>
      <c r="Q82" s="83"/>
      <c r="R82" s="42"/>
      <c r="S82" s="43"/>
      <c r="T82" s="31" t="s">
        <v>46</v>
      </c>
      <c r="U82" s="42"/>
      <c r="V82" s="43"/>
      <c r="W82" s="31" t="s">
        <v>46</v>
      </c>
    </row>
    <row r="83" spans="1:23" ht="21.75" customHeight="1">
      <c r="B83" s="47" t="s">
        <v>43</v>
      </c>
      <c r="C83" s="48"/>
      <c r="D83" s="49"/>
      <c r="E83" s="47"/>
      <c r="F83" s="48"/>
      <c r="G83" s="28" t="s">
        <v>46</v>
      </c>
      <c r="H83" s="70">
        <v>1000</v>
      </c>
      <c r="I83" s="71"/>
      <c r="J83" s="70">
        <f>E83*H83</f>
        <v>0</v>
      </c>
      <c r="K83" s="72"/>
      <c r="L83" s="29" t="s">
        <v>52</v>
      </c>
      <c r="O83" s="74" t="s">
        <v>87</v>
      </c>
      <c r="P83" s="75"/>
      <c r="Q83" s="75"/>
      <c r="R83" s="44"/>
      <c r="S83" s="45"/>
      <c r="T83" s="46"/>
      <c r="U83" s="44"/>
      <c r="V83" s="45"/>
      <c r="W83" s="46"/>
    </row>
    <row r="84" spans="1:23" ht="21.75" customHeight="1">
      <c r="B84" s="47" t="s">
        <v>44</v>
      </c>
      <c r="C84" s="48"/>
      <c r="D84" s="49"/>
      <c r="E84" s="47"/>
      <c r="F84" s="48"/>
      <c r="G84" s="28" t="s">
        <v>46</v>
      </c>
      <c r="H84" s="70">
        <v>800</v>
      </c>
      <c r="I84" s="71"/>
      <c r="J84" s="70">
        <f>E84*H84</f>
        <v>0</v>
      </c>
      <c r="K84" s="72"/>
      <c r="L84" s="29" t="s">
        <v>52</v>
      </c>
      <c r="O84" s="82" t="s">
        <v>88</v>
      </c>
      <c r="P84" s="83"/>
      <c r="Q84" s="84"/>
      <c r="R84" s="42"/>
      <c r="S84" s="43"/>
      <c r="T84" s="31" t="s">
        <v>46</v>
      </c>
      <c r="U84" s="42"/>
      <c r="V84" s="43"/>
      <c r="W84" s="31" t="s">
        <v>46</v>
      </c>
    </row>
    <row r="85" spans="1:23" ht="21.75" customHeight="1">
      <c r="B85" s="47" t="s">
        <v>45</v>
      </c>
      <c r="C85" s="48"/>
      <c r="D85" s="49"/>
      <c r="E85" s="47"/>
      <c r="F85" s="48"/>
      <c r="G85" s="28" t="s">
        <v>46</v>
      </c>
      <c r="H85" s="70">
        <v>500</v>
      </c>
      <c r="I85" s="71"/>
      <c r="J85" s="70">
        <f>E85*H85</f>
        <v>0</v>
      </c>
      <c r="K85" s="72"/>
      <c r="L85" s="29" t="s">
        <v>52</v>
      </c>
      <c r="O85" s="74" t="s">
        <v>86</v>
      </c>
      <c r="P85" s="75"/>
      <c r="Q85" s="76"/>
      <c r="R85" s="77"/>
      <c r="S85" s="78"/>
      <c r="T85" s="32"/>
      <c r="U85" s="77"/>
      <c r="V85" s="78"/>
      <c r="W85" s="32"/>
    </row>
    <row r="86" spans="1:23" ht="21.75" customHeight="1">
      <c r="B86" s="47" t="s">
        <v>50</v>
      </c>
      <c r="C86" s="48"/>
      <c r="D86" s="49"/>
      <c r="E86" s="47"/>
      <c r="F86" s="48"/>
      <c r="G86" s="28" t="s">
        <v>46</v>
      </c>
      <c r="H86" s="70">
        <v>650</v>
      </c>
      <c r="I86" s="71"/>
      <c r="J86" s="70">
        <f>E86*H86</f>
        <v>0</v>
      </c>
      <c r="K86" s="72"/>
      <c r="L86" s="29" t="s">
        <v>52</v>
      </c>
      <c r="Q86" s="90" t="s">
        <v>91</v>
      </c>
      <c r="R86" s="90"/>
      <c r="S86" s="90"/>
      <c r="T86" s="90"/>
      <c r="U86" s="90"/>
      <c r="V86" s="90"/>
    </row>
    <row r="87" spans="1:23">
      <c r="B87" s="79" t="s">
        <v>51</v>
      </c>
      <c r="C87" s="80"/>
      <c r="D87" s="80"/>
      <c r="E87" s="80"/>
      <c r="F87" s="80"/>
      <c r="G87" s="80"/>
      <c r="H87" s="80"/>
      <c r="I87" s="81"/>
      <c r="J87" s="70">
        <f>SUM(J82:L86)</f>
        <v>0</v>
      </c>
      <c r="K87" s="72"/>
      <c r="L87" s="29" t="s">
        <v>52</v>
      </c>
      <c r="Q87" s="89" t="s">
        <v>92</v>
      </c>
      <c r="R87" s="89"/>
      <c r="S87" s="89"/>
      <c r="T87" s="89"/>
      <c r="U87" s="89"/>
      <c r="V87" s="89"/>
    </row>
    <row r="89" spans="1:23" ht="18.75" customHeight="1">
      <c r="B89" s="30"/>
      <c r="C89" s="57" t="str">
        <f>E28</f>
        <v>※今年度は当日受付払いとします。なお、組み合わせ確定(5月30日)以降の棄権・キャンセルは参加費を請求します。</v>
      </c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</row>
    <row r="90" spans="1:23">
      <c r="A90" s="30"/>
      <c r="B90" s="30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</row>
  </sheetData>
  <mergeCells count="204">
    <mergeCell ref="U77:V78"/>
    <mergeCell ref="W77:X78"/>
    <mergeCell ref="N78:R78"/>
    <mergeCell ref="S73:T74"/>
    <mergeCell ref="U73:V74"/>
    <mergeCell ref="W73:X74"/>
    <mergeCell ref="N74:R74"/>
    <mergeCell ref="M75:M76"/>
    <mergeCell ref="N75:R75"/>
    <mergeCell ref="S75:T76"/>
    <mergeCell ref="U75:V76"/>
    <mergeCell ref="W75:X76"/>
    <mergeCell ref="N76:R76"/>
    <mergeCell ref="M77:M78"/>
    <mergeCell ref="N77:R77"/>
    <mergeCell ref="S77:T78"/>
    <mergeCell ref="M73:M74"/>
    <mergeCell ref="N73:R73"/>
    <mergeCell ref="S69:T70"/>
    <mergeCell ref="U69:V70"/>
    <mergeCell ref="W69:X70"/>
    <mergeCell ref="N70:R70"/>
    <mergeCell ref="M71:M72"/>
    <mergeCell ref="N71:R71"/>
    <mergeCell ref="S71:T72"/>
    <mergeCell ref="U71:V72"/>
    <mergeCell ref="W71:X72"/>
    <mergeCell ref="N72:R72"/>
    <mergeCell ref="M69:M70"/>
    <mergeCell ref="N69:R69"/>
    <mergeCell ref="U65:V66"/>
    <mergeCell ref="W65:X66"/>
    <mergeCell ref="N66:R66"/>
    <mergeCell ref="M67:M68"/>
    <mergeCell ref="N67:R67"/>
    <mergeCell ref="S67:T68"/>
    <mergeCell ref="U67:V68"/>
    <mergeCell ref="W67:X68"/>
    <mergeCell ref="N68:R68"/>
    <mergeCell ref="M65:M66"/>
    <mergeCell ref="N65:R65"/>
    <mergeCell ref="S57:T58"/>
    <mergeCell ref="U57:V58"/>
    <mergeCell ref="W57:X58"/>
    <mergeCell ref="N58:R58"/>
    <mergeCell ref="M59:M60"/>
    <mergeCell ref="N59:R59"/>
    <mergeCell ref="S59:T60"/>
    <mergeCell ref="U59:V60"/>
    <mergeCell ref="W59:X60"/>
    <mergeCell ref="N60:R60"/>
    <mergeCell ref="T82:T83"/>
    <mergeCell ref="R81:T81"/>
    <mergeCell ref="B87:I87"/>
    <mergeCell ref="J87:K87"/>
    <mergeCell ref="B83:D83"/>
    <mergeCell ref="E83:F83"/>
    <mergeCell ref="H83:I83"/>
    <mergeCell ref="J83:K83"/>
    <mergeCell ref="B84:D84"/>
    <mergeCell ref="E84:F84"/>
    <mergeCell ref="O82:Q82"/>
    <mergeCell ref="O83:Q83"/>
    <mergeCell ref="O84:Q84"/>
    <mergeCell ref="H84:I84"/>
    <mergeCell ref="J84:K84"/>
    <mergeCell ref="B81:D81"/>
    <mergeCell ref="E81:G81"/>
    <mergeCell ref="H81:I81"/>
    <mergeCell ref="J81:L81"/>
    <mergeCell ref="Q87:V87"/>
    <mergeCell ref="Q86:V86"/>
    <mergeCell ref="O81:Q81"/>
    <mergeCell ref="R82:S83"/>
    <mergeCell ref="C89:V90"/>
    <mergeCell ref="B85:D85"/>
    <mergeCell ref="E85:F85"/>
    <mergeCell ref="H85:I85"/>
    <mergeCell ref="J85:K85"/>
    <mergeCell ref="B86:D86"/>
    <mergeCell ref="E86:F86"/>
    <mergeCell ref="H86:I86"/>
    <mergeCell ref="J86:K86"/>
    <mergeCell ref="O85:Q85"/>
    <mergeCell ref="R84:S85"/>
    <mergeCell ref="T84:T85"/>
    <mergeCell ref="U84:V85"/>
    <mergeCell ref="B82:D82"/>
    <mergeCell ref="E82:F82"/>
    <mergeCell ref="H82:I82"/>
    <mergeCell ref="J82:K82"/>
    <mergeCell ref="B78:F78"/>
    <mergeCell ref="A77:A78"/>
    <mergeCell ref="B77:F77"/>
    <mergeCell ref="G77:H78"/>
    <mergeCell ref="I77:J78"/>
    <mergeCell ref="K77:L78"/>
    <mergeCell ref="B76:F76"/>
    <mergeCell ref="A75:A76"/>
    <mergeCell ref="B75:F75"/>
    <mergeCell ref="G75:H76"/>
    <mergeCell ref="I75:J76"/>
    <mergeCell ref="K75:L76"/>
    <mergeCell ref="B74:F74"/>
    <mergeCell ref="A73:A74"/>
    <mergeCell ref="B73:F73"/>
    <mergeCell ref="G73:H74"/>
    <mergeCell ref="I73:J74"/>
    <mergeCell ref="K73:L74"/>
    <mergeCell ref="B66:F66"/>
    <mergeCell ref="A65:A66"/>
    <mergeCell ref="B65:F65"/>
    <mergeCell ref="G65:H66"/>
    <mergeCell ref="I65:J66"/>
    <mergeCell ref="K65:L66"/>
    <mergeCell ref="B72:F72"/>
    <mergeCell ref="A71:A72"/>
    <mergeCell ref="B71:F71"/>
    <mergeCell ref="G71:H72"/>
    <mergeCell ref="I71:J72"/>
    <mergeCell ref="K71:L72"/>
    <mergeCell ref="B70:F70"/>
    <mergeCell ref="A69:A70"/>
    <mergeCell ref="B69:F69"/>
    <mergeCell ref="G69:H70"/>
    <mergeCell ref="I69:J70"/>
    <mergeCell ref="K69:L70"/>
    <mergeCell ref="W63:X64"/>
    <mergeCell ref="N64:R64"/>
    <mergeCell ref="A61:A62"/>
    <mergeCell ref="B61:F61"/>
    <mergeCell ref="G61:H62"/>
    <mergeCell ref="I61:J62"/>
    <mergeCell ref="K61:L62"/>
    <mergeCell ref="B68:F68"/>
    <mergeCell ref="A67:A68"/>
    <mergeCell ref="B67:F67"/>
    <mergeCell ref="G67:H68"/>
    <mergeCell ref="I67:J68"/>
    <mergeCell ref="K67:L68"/>
    <mergeCell ref="M61:M62"/>
    <mergeCell ref="N61:R61"/>
    <mergeCell ref="S61:T62"/>
    <mergeCell ref="U61:V62"/>
    <mergeCell ref="W61:X62"/>
    <mergeCell ref="N62:R62"/>
    <mergeCell ref="M63:M64"/>
    <mergeCell ref="N63:R63"/>
    <mergeCell ref="S63:T64"/>
    <mergeCell ref="U63:V64"/>
    <mergeCell ref="S65:T66"/>
    <mergeCell ref="B59:F59"/>
    <mergeCell ref="G59:H60"/>
    <mergeCell ref="I59:J60"/>
    <mergeCell ref="K59:L60"/>
    <mergeCell ref="A48:B48"/>
    <mergeCell ref="C48:J48"/>
    <mergeCell ref="N48:R48"/>
    <mergeCell ref="B64:F64"/>
    <mergeCell ref="A63:A64"/>
    <mergeCell ref="B63:F63"/>
    <mergeCell ref="G63:H64"/>
    <mergeCell ref="I63:J64"/>
    <mergeCell ref="K63:L64"/>
    <mergeCell ref="M57:M58"/>
    <mergeCell ref="N57:R57"/>
    <mergeCell ref="AM27:AN27"/>
    <mergeCell ref="E28:X29"/>
    <mergeCell ref="AM28:AN28"/>
    <mergeCell ref="AM29:AN29"/>
    <mergeCell ref="A1:B1"/>
    <mergeCell ref="U2:X2"/>
    <mergeCell ref="U3:X3"/>
    <mergeCell ref="AH6:AK6"/>
    <mergeCell ref="AH7:AK7"/>
    <mergeCell ref="AH8:AK8"/>
    <mergeCell ref="AH9:AJ9"/>
    <mergeCell ref="A7:X10"/>
    <mergeCell ref="E14:H14"/>
    <mergeCell ref="K14:M14"/>
    <mergeCell ref="W84:W85"/>
    <mergeCell ref="U80:W80"/>
    <mergeCell ref="E30:X31"/>
    <mergeCell ref="E32:X33"/>
    <mergeCell ref="E41:H41"/>
    <mergeCell ref="O46:P46"/>
    <mergeCell ref="T46:U46"/>
    <mergeCell ref="B62:F62"/>
    <mergeCell ref="U81:W81"/>
    <mergeCell ref="U82:V83"/>
    <mergeCell ref="W82:W83"/>
    <mergeCell ref="T48:X48"/>
    <mergeCell ref="B58:F58"/>
    <mergeCell ref="A50:B50"/>
    <mergeCell ref="D50:X50"/>
    <mergeCell ref="N52:R52"/>
    <mergeCell ref="T52:X52"/>
    <mergeCell ref="A57:A58"/>
    <mergeCell ref="B57:F57"/>
    <mergeCell ref="G57:H58"/>
    <mergeCell ref="I57:J58"/>
    <mergeCell ref="K57:L58"/>
    <mergeCell ref="B60:F60"/>
    <mergeCell ref="A59:A60"/>
  </mergeCells>
  <phoneticPr fontId="1"/>
  <pageMargins left="0.5" right="0.11811023622047245" top="0.35" bottom="0.11811023622047245" header="0.31496062992125984" footer="0.11811023622047245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市民大会</vt:lpstr>
      <vt:lpstr>市民大会!Print_Area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2021-04-27T01:43:51Z</dcterms:modified>
</cp:coreProperties>
</file>